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730" windowHeight="9555" activeTab="6"/>
  </bookViews>
  <sheets>
    <sheet name="проект" sheetId="1" r:id="rId1"/>
    <sheet name="январь" sheetId="2" r:id="rId2"/>
    <sheet name="февраль" sheetId="3" r:id="rId3"/>
    <sheet name="март" sheetId="4" r:id="rId4"/>
    <sheet name="май" sheetId="5" r:id="rId5"/>
    <sheet name="июнь" sheetId="6" r:id="rId6"/>
    <sheet name="июль" sheetId="7" r:id="rId7"/>
  </sheets>
  <definedNames>
    <definedName name="_xlnm.Print_Area" localSheetId="0">проект!$A$1:$M$86</definedName>
  </definedNames>
  <calcPr calcId="125725"/>
</workbook>
</file>

<file path=xl/calcChain.xml><?xml version="1.0" encoding="utf-8"?>
<calcChain xmlns="http://schemas.openxmlformats.org/spreadsheetml/2006/main">
  <c r="G21" i="7"/>
  <c r="G56" s="1"/>
  <c r="K57"/>
  <c r="G54"/>
  <c r="G53"/>
  <c r="G52"/>
  <c r="G51"/>
  <c r="M52" s="1"/>
  <c r="M50"/>
  <c r="M48" s="1"/>
  <c r="I48"/>
  <c r="H48"/>
  <c r="G48"/>
  <c r="G44"/>
  <c r="G41"/>
  <c r="G40"/>
  <c r="M41" s="1"/>
  <c r="G35"/>
  <c r="M36" s="1"/>
  <c r="G33"/>
  <c r="G32"/>
  <c r="G31"/>
  <c r="M30"/>
  <c r="G30"/>
  <c r="G25"/>
  <c r="G24"/>
  <c r="M24" s="1"/>
  <c r="G23"/>
  <c r="G22"/>
  <c r="M22" s="1"/>
  <c r="M21" s="1"/>
  <c r="I21"/>
  <c r="I56" s="1"/>
  <c r="H21"/>
  <c r="H56" s="1"/>
  <c r="I20"/>
  <c r="M36" i="6"/>
  <c r="M40"/>
  <c r="M47"/>
  <c r="G53"/>
  <c r="G47" s="1"/>
  <c r="G40"/>
  <c r="G39"/>
  <c r="G33"/>
  <c r="G32"/>
  <c r="K56"/>
  <c r="G52"/>
  <c r="G51"/>
  <c r="G50"/>
  <c r="M51" s="1"/>
  <c r="M49"/>
  <c r="I47"/>
  <c r="H47"/>
  <c r="G43"/>
  <c r="G35"/>
  <c r="G31"/>
  <c r="G30"/>
  <c r="M30" s="1"/>
  <c r="G25"/>
  <c r="M24"/>
  <c r="G24"/>
  <c r="G23"/>
  <c r="G22"/>
  <c r="M22" s="1"/>
  <c r="M21" s="1"/>
  <c r="I21"/>
  <c r="I20" s="1"/>
  <c r="H21"/>
  <c r="H55" s="1"/>
  <c r="H20"/>
  <c r="G53" i="5"/>
  <c r="G52"/>
  <c r="G51"/>
  <c r="M51" s="1"/>
  <c r="G50"/>
  <c r="K56"/>
  <c r="K55"/>
  <c r="M49"/>
  <c r="I47"/>
  <c r="H47"/>
  <c r="G43"/>
  <c r="M40"/>
  <c r="M36"/>
  <c r="G35"/>
  <c r="G33"/>
  <c r="G31"/>
  <c r="M30"/>
  <c r="G30"/>
  <c r="G25"/>
  <c r="G24"/>
  <c r="G23"/>
  <c r="G22"/>
  <c r="M22" s="1"/>
  <c r="I21"/>
  <c r="I55" s="1"/>
  <c r="H21"/>
  <c r="H55" s="1"/>
  <c r="I20"/>
  <c r="G30" i="4"/>
  <c r="M30" s="1"/>
  <c r="K56"/>
  <c r="K57" s="1"/>
  <c r="G53"/>
  <c r="M51"/>
  <c r="M49"/>
  <c r="M47" s="1"/>
  <c r="I47"/>
  <c r="H47"/>
  <c r="G47"/>
  <c r="G43"/>
  <c r="M40"/>
  <c r="G35"/>
  <c r="M36" s="1"/>
  <c r="G33"/>
  <c r="G31"/>
  <c r="G25"/>
  <c r="M24"/>
  <c r="G24"/>
  <c r="G23"/>
  <c r="G22"/>
  <c r="M22" s="1"/>
  <c r="M21" s="1"/>
  <c r="I21"/>
  <c r="H21"/>
  <c r="H56" s="1"/>
  <c r="M47" i="3"/>
  <c r="G43"/>
  <c r="G31"/>
  <c r="G35"/>
  <c r="G30"/>
  <c r="G25"/>
  <c r="G24"/>
  <c r="G23"/>
  <c r="G22"/>
  <c r="G20" i="7" l="1"/>
  <c r="H20"/>
  <c r="G21" i="6"/>
  <c r="G20" s="1"/>
  <c r="G55"/>
  <c r="I55"/>
  <c r="M47" i="5"/>
  <c r="M24"/>
  <c r="M21" s="1"/>
  <c r="G47"/>
  <c r="H20"/>
  <c r="G21"/>
  <c r="I56" i="4"/>
  <c r="H20"/>
  <c r="G21"/>
  <c r="G56" s="1"/>
  <c r="I20"/>
  <c r="M30" i="3"/>
  <c r="G55" i="5" l="1"/>
  <c r="G20"/>
  <c r="G20" i="4"/>
  <c r="K57" i="3"/>
  <c r="K56"/>
  <c r="G53"/>
  <c r="M51"/>
  <c r="M49"/>
  <c r="I47"/>
  <c r="H47"/>
  <c r="G47"/>
  <c r="M40"/>
  <c r="M36"/>
  <c r="G33"/>
  <c r="M24"/>
  <c r="M22"/>
  <c r="I21"/>
  <c r="I56" s="1"/>
  <c r="H21"/>
  <c r="H56" s="1"/>
  <c r="I20"/>
  <c r="M47" i="2"/>
  <c r="M21"/>
  <c r="M51"/>
  <c r="I20"/>
  <c r="H20"/>
  <c r="I56"/>
  <c r="H56"/>
  <c r="M49"/>
  <c r="H21"/>
  <c r="H47"/>
  <c r="G53"/>
  <c r="M40"/>
  <c r="G33"/>
  <c r="G31"/>
  <c r="G30"/>
  <c r="K56"/>
  <c r="K57" s="1"/>
  <c r="I47"/>
  <c r="G47"/>
  <c r="M36"/>
  <c r="M24"/>
  <c r="M22"/>
  <c r="I21"/>
  <c r="H21" i="1"/>
  <c r="G31"/>
  <c r="G30"/>
  <c r="G29"/>
  <c r="G47"/>
  <c r="I47"/>
  <c r="H47"/>
  <c r="K56"/>
  <c r="M36"/>
  <c r="M24"/>
  <c r="M22"/>
  <c r="I21"/>
  <c r="I56" s="1"/>
  <c r="H20"/>
  <c r="M21" i="3" l="1"/>
  <c r="H20"/>
  <c r="G21"/>
  <c r="G21" i="2"/>
  <c r="G20" s="1"/>
  <c r="M29"/>
  <c r="G56"/>
  <c r="M29" i="1"/>
  <c r="G21"/>
  <c r="G56" s="1"/>
  <c r="M21"/>
  <c r="H56"/>
  <c r="I20"/>
  <c r="K57"/>
  <c r="G56" i="3" l="1"/>
  <c r="G20"/>
  <c r="G20" i="1"/>
</calcChain>
</file>

<file path=xl/sharedStrings.xml><?xml version="1.0" encoding="utf-8"?>
<sst xmlns="http://schemas.openxmlformats.org/spreadsheetml/2006/main" count="898" uniqueCount="70">
  <si>
    <t>Утверждаю:</t>
  </si>
  <si>
    <t>_______________  В.В. Рыжов</t>
  </si>
  <si>
    <t>М.п.</t>
  </si>
  <si>
    <t>СВОДНАЯ БЮДЖЕТНАЯ  РОСПИСЬ</t>
  </si>
  <si>
    <t>Финансовый орган</t>
  </si>
  <si>
    <t>Администрация Алексеевского сельсовета Глушковского района Курской области</t>
  </si>
  <si>
    <t xml:space="preserve">Основание </t>
  </si>
  <si>
    <t>Единица измерения</t>
  </si>
  <si>
    <t>рубли</t>
  </si>
  <si>
    <t>Раздел 1   Бюджетные ассигнования по расходам бюджета</t>
  </si>
  <si>
    <t>Наименование получателя средств</t>
  </si>
  <si>
    <t xml:space="preserve">Коды по бюджетной классификации </t>
  </si>
  <si>
    <t>тип средств</t>
  </si>
  <si>
    <t>Сумма на год</t>
  </si>
  <si>
    <t>главного распорядителя средств бюджета (ГРБС)</t>
  </si>
  <si>
    <t xml:space="preserve"> раздела, подраздела (КФСР)</t>
  </si>
  <si>
    <t>целевой статьи (КЦСР)</t>
  </si>
  <si>
    <t>вида расходов (КВР)</t>
  </si>
  <si>
    <t>2022</t>
  </si>
  <si>
    <t>2023</t>
  </si>
  <si>
    <t>ИТОГО</t>
  </si>
  <si>
    <t>71 1 00 С1402</t>
  </si>
  <si>
    <t>01.01.00</t>
  </si>
  <si>
    <t>73 1 00 С1402</t>
  </si>
  <si>
    <t>77 3 00 С1441</t>
  </si>
  <si>
    <t>091 01 С1437</t>
  </si>
  <si>
    <t>731 00 П1485</t>
  </si>
  <si>
    <t>761 00 С1404</t>
  </si>
  <si>
    <t>772 00 С1439</t>
  </si>
  <si>
    <t>772 00 51180</t>
  </si>
  <si>
    <t>131 01 С1415</t>
  </si>
  <si>
    <t>772 00 С1468</t>
  </si>
  <si>
    <t>071 03 С1433</t>
  </si>
  <si>
    <t>071 01 С1457</t>
  </si>
  <si>
    <t>021 01 С1445</t>
  </si>
  <si>
    <t>МКУК "Алексеевский сельский дом культуры"Глушковского района Курской области</t>
  </si>
  <si>
    <t>МКУК "Алексеевский сельский дом культуры"</t>
  </si>
  <si>
    <t>01 1 01 13330</t>
  </si>
  <si>
    <t>01 1 01 S3330</t>
  </si>
  <si>
    <t>01 1 01 С1401</t>
  </si>
  <si>
    <t>Итого</t>
  </si>
  <si>
    <t>Начальник отдела</t>
  </si>
  <si>
    <t>Ю.Н. Шурупова</t>
  </si>
  <si>
    <t>"        " ноября 2021 г.</t>
  </si>
  <si>
    <t>БЮДЖЕТА МУНИЦИПАЛЬНОГО ОБРАЗОВАНИЯ  "АЛЕКСЕЕВСКИЙ СЕЛЬСОВЕТ" ГЛУШКОВСКОГО РАЙОНА  КУРСКОЙ ОБЛАСТИ НА 2022 ФИНАНСОВЫЙ ГОД  И ПЛАНОВЫЙ ПЕРИОД 2023 И 2024 ГОДОВ</t>
  </si>
  <si>
    <t>2024</t>
  </si>
  <si>
    <t xml:space="preserve">Решение  Собрания Депутатов Алексеевского сельсовета Глушковского района Курской области от ноября 2021 г. № </t>
  </si>
  <si>
    <t>Бюджетная  роспись по расходам  составлена  на  2022 год в сумме 1 541 284,00 (Один миллион пятьсот сорок одна тысяча двести восемьдесят четыре)  рубля 00 коп., на 2023 год в сумме  707 130,00  (Семьсотсот семь тысяч сто тридцать) рублей 00 коп., на 2024 год в сумме  691 607,00  (Шестьсот девяносто одна тысяча шестьсот семь) рублей 00 коп.</t>
  </si>
  <si>
    <t>И.о. главы Алексеевского сельсовета Глушковского района Курской области</t>
  </si>
  <si>
    <t>ПРОЕКТ</t>
  </si>
  <si>
    <t>Глава администрации Алексеевского сельсовета Глушковского района Курской области</t>
  </si>
  <si>
    <t>_______________ Ю.М. Герасименко</t>
  </si>
  <si>
    <t>Условно утвержденные расходы</t>
  </si>
  <si>
    <t>"10 " января 2022 г.</t>
  </si>
  <si>
    <t>Решение  Собрания Депутатов Алексеевского сельсовета Глушковского района Курской области от 20.12.2021г. № 12</t>
  </si>
  <si>
    <t>"28 " февраля 2022 г.</t>
  </si>
  <si>
    <t>Решение  Собрания Депутатов Алексеевского сельсовета Глушковского района Курской области от 22.02.2022 г. № 6</t>
  </si>
  <si>
    <t>Бюджетная  роспись по расходам  составлена  на  2022 год в сумме 1 909 134,00 (Один миллион девятьсот девять тысяч сто тридцать четыре)  рубля 00 коп., на 2023 год в сумме  707 130,00  (Семьсотсот семь тысяч сто тридцать) рублей 00 коп., на 2024 год в сумме  691 607,00  (Шестьсот девяносто одна тысяча шестьсот семь) рублей 00 коп.</t>
  </si>
  <si>
    <t>"31 " марта 2022 г.</t>
  </si>
  <si>
    <t>Решение  Собрания Депутатов Алексеевского сельсовета Глушковского района Курской области от 24.03.2022 г. № 9</t>
  </si>
  <si>
    <t>Бюджетная  роспись по расходам  составлена  на  2022 год в сумме 1 912 683,04 (Один миллион девятьсот двенадцать тысяч шестьсот восемдесят три)  рубля 04 коп., на 2023 год в сумме  707 130,00  (Семьсотсот семь тысяч сто тридцать) рублей 00 коп., на 2024 год в сумме  691 607,00  (Шестьсот девяносто одна тысяча шестьсот семь) рублей 00 коп.</t>
  </si>
  <si>
    <t>"31 " мая 2022 г.</t>
  </si>
  <si>
    <t xml:space="preserve">Решение  Собрания Депутатов Алексеевского сельсовета Глушковского района Курской области от 17.05.2022 г. № </t>
  </si>
  <si>
    <t>Бюджетная  роспись по расходам  составлена  на  2022 год в сумме 1 922 683,04 (Один миллион девятьсот двадцать две тысячи шестьсот восемдесят три)  рубля 04 коп., на 2023 год в сумме  707 130,00  (Семьсотсот семь тысяч сто тридцать) рублей 00 коп., на 2024 год в сумме  691 607,00  (Шестьсот девяносто одна тысяча шестьсот семь) рублей 00 коп.</t>
  </si>
  <si>
    <t>"30 " июня 2022 г.</t>
  </si>
  <si>
    <t>Решение  Собрания Депутатов Алексеевского сельсовета Глушковского района Курской области от 23.06.2022 г. № 19</t>
  </si>
  <si>
    <t>дотация зарезерв-я</t>
  </si>
  <si>
    <t>Бюджетная роспись по расходам составлена на 2022 год в сумме 2 548 422,04 (Два миллиона пятьсот сорок восемь тысячь четыреста двадцать два) рубля 04 коп., на 2023 год в сумме  707 130,00  (Семьсотсот семь тысяч сто тридцать) рублей 00 коп., на 2024 год в сумме  691 607,00  (Шестьсот девяносто одна тысяча шестьсот семь) рублей 00 коп.</t>
  </si>
  <si>
    <t>"29 " июля 2022 г.№48</t>
  </si>
  <si>
    <t>Постановление администрации Алексеевского сельсовета Глушковского района Курской области от 29 июля 2022 г. №48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</si>
</sst>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"/>
    <numFmt numFmtId="166" formatCode="0000"/>
  </numFmts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F8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2" fillId="2" borderId="0" xfId="0" applyFont="1" applyFill="1" applyAlignment="1"/>
    <xf numFmtId="4" fontId="1" fillId="2" borderId="0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wrapText="1"/>
    </xf>
    <xf numFmtId="4" fontId="1" fillId="2" borderId="0" xfId="0" applyNumberFormat="1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 applyProtection="1">
      <alignment horizontal="center" vertical="center" wrapText="1"/>
    </xf>
    <xf numFmtId="4" fontId="1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right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right"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" fillId="2" borderId="15" xfId="0" applyFont="1" applyFill="1" applyBorder="1" applyAlignment="1">
      <alignment wrapText="1"/>
    </xf>
    <xf numFmtId="165" fontId="1" fillId="2" borderId="14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 applyProtection="1">
      <alignment horizontal="center" vertical="center" wrapText="1"/>
    </xf>
    <xf numFmtId="4" fontId="1" fillId="3" borderId="14" xfId="0" applyNumberFormat="1" applyFont="1" applyFill="1" applyBorder="1" applyAlignment="1">
      <alignment horizontal="right"/>
    </xf>
    <xf numFmtId="0" fontId="1" fillId="4" borderId="0" xfId="0" applyFont="1" applyFill="1"/>
    <xf numFmtId="166" fontId="1" fillId="5" borderId="14" xfId="0" applyNumberFormat="1" applyFont="1" applyFill="1" applyBorder="1" applyAlignment="1">
      <alignment horizontal="center"/>
    </xf>
    <xf numFmtId="49" fontId="1" fillId="5" borderId="14" xfId="0" applyNumberFormat="1" applyFont="1" applyFill="1" applyBorder="1" applyAlignment="1">
      <alignment horizontal="center"/>
    </xf>
    <xf numFmtId="165" fontId="1" fillId="5" borderId="14" xfId="0" applyNumberFormat="1" applyFont="1" applyFill="1" applyBorder="1" applyAlignment="1">
      <alignment horizontal="center"/>
    </xf>
    <xf numFmtId="49" fontId="1" fillId="5" borderId="14" xfId="0" applyNumberFormat="1" applyFont="1" applyFill="1" applyBorder="1" applyAlignment="1" applyProtection="1">
      <alignment horizontal="center" vertical="center" wrapText="1"/>
    </xf>
    <xf numFmtId="4" fontId="1" fillId="5" borderId="14" xfId="0" applyNumberFormat="1" applyFont="1" applyFill="1" applyBorder="1" applyAlignment="1">
      <alignment horizontal="right"/>
    </xf>
    <xf numFmtId="166" fontId="1" fillId="6" borderId="14" xfId="0" applyNumberFormat="1" applyFont="1" applyFill="1" applyBorder="1" applyAlignment="1">
      <alignment horizontal="center"/>
    </xf>
    <xf numFmtId="49" fontId="1" fillId="6" borderId="14" xfId="0" applyNumberFormat="1" applyFont="1" applyFill="1" applyBorder="1" applyAlignment="1">
      <alignment horizontal="center"/>
    </xf>
    <xf numFmtId="165" fontId="1" fillId="6" borderId="14" xfId="0" applyNumberFormat="1" applyFont="1" applyFill="1" applyBorder="1" applyAlignment="1">
      <alignment horizontal="center"/>
    </xf>
    <xf numFmtId="49" fontId="1" fillId="6" borderId="14" xfId="0" applyNumberFormat="1" applyFont="1" applyFill="1" applyBorder="1" applyAlignment="1" applyProtection="1">
      <alignment horizontal="center" vertical="center" wrapText="1"/>
    </xf>
    <xf numFmtId="4" fontId="1" fillId="6" borderId="14" xfId="0" applyNumberFormat="1" applyFont="1" applyFill="1" applyBorder="1" applyAlignment="1">
      <alignment horizontal="right"/>
    </xf>
    <xf numFmtId="166" fontId="1" fillId="7" borderId="14" xfId="0" applyNumberFormat="1" applyFont="1" applyFill="1" applyBorder="1" applyAlignment="1">
      <alignment horizontal="center"/>
    </xf>
    <xf numFmtId="49" fontId="1" fillId="7" borderId="14" xfId="0" applyNumberFormat="1" applyFont="1" applyFill="1" applyBorder="1" applyAlignment="1">
      <alignment horizontal="center"/>
    </xf>
    <xf numFmtId="49" fontId="1" fillId="7" borderId="14" xfId="0" applyNumberFormat="1" applyFont="1" applyFill="1" applyBorder="1" applyAlignment="1" applyProtection="1">
      <alignment horizontal="center" vertical="center" wrapText="1"/>
    </xf>
    <xf numFmtId="4" fontId="1" fillId="7" borderId="14" xfId="0" applyNumberFormat="1" applyFont="1" applyFill="1" applyBorder="1" applyAlignment="1">
      <alignment horizontal="right"/>
    </xf>
    <xf numFmtId="165" fontId="1" fillId="8" borderId="14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wrapText="1"/>
    </xf>
    <xf numFmtId="165" fontId="1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 applyProtection="1">
      <alignment horizontal="center" vertical="center" wrapText="1"/>
    </xf>
    <xf numFmtId="4" fontId="4" fillId="2" borderId="10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vertical="top" wrapText="1"/>
    </xf>
    <xf numFmtId="165" fontId="1" fillId="2" borderId="17" xfId="0" applyNumberFormat="1" applyFont="1" applyFill="1" applyBorder="1" applyAlignment="1">
      <alignment horizontal="center"/>
    </xf>
    <xf numFmtId="166" fontId="1" fillId="2" borderId="17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 applyProtection="1">
      <alignment horizontal="center" vertical="center" wrapText="1"/>
    </xf>
    <xf numFmtId="4" fontId="1" fillId="2" borderId="17" xfId="0" applyNumberFormat="1" applyFont="1" applyFill="1" applyBorder="1" applyAlignment="1">
      <alignment horizontal="right"/>
    </xf>
    <xf numFmtId="4" fontId="4" fillId="2" borderId="20" xfId="0" applyNumberFormat="1" applyFont="1" applyFill="1" applyBorder="1" applyAlignment="1">
      <alignment horizontal="right" vertical="center" wrapText="1"/>
    </xf>
    <xf numFmtId="4" fontId="4" fillId="2" borderId="21" xfId="0" applyNumberFormat="1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vertical="top" wrapText="1"/>
    </xf>
    <xf numFmtId="4" fontId="1" fillId="3" borderId="22" xfId="0" applyNumberFormat="1" applyFont="1" applyFill="1" applyBorder="1" applyAlignment="1">
      <alignment horizontal="right"/>
    </xf>
    <xf numFmtId="166" fontId="1" fillId="2" borderId="1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 applyProtection="1">
      <alignment horizontal="center" vertical="center" wrapText="1"/>
    </xf>
    <xf numFmtId="4" fontId="1" fillId="2" borderId="14" xfId="0" applyNumberFormat="1" applyFont="1" applyFill="1" applyBorder="1" applyAlignment="1">
      <alignment horizontal="right"/>
    </xf>
    <xf numFmtId="4" fontId="1" fillId="2" borderId="22" xfId="0" applyNumberFormat="1" applyFont="1" applyFill="1" applyBorder="1" applyAlignment="1">
      <alignment horizontal="right"/>
    </xf>
    <xf numFmtId="0" fontId="1" fillId="2" borderId="23" xfId="0" applyFont="1" applyFill="1" applyBorder="1" applyAlignment="1">
      <alignment vertical="top" wrapText="1"/>
    </xf>
    <xf numFmtId="165" fontId="1" fillId="2" borderId="24" xfId="0" applyNumberFormat="1" applyFont="1" applyFill="1" applyBorder="1" applyAlignment="1">
      <alignment horizontal="center"/>
    </xf>
    <xf numFmtId="166" fontId="1" fillId="2" borderId="24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 applyProtection="1">
      <alignment horizontal="center" vertical="center" wrapText="1"/>
    </xf>
    <xf numFmtId="4" fontId="1" fillId="2" borderId="27" xfId="0" applyNumberFormat="1" applyFont="1" applyFill="1" applyBorder="1" applyAlignment="1">
      <alignment horizontal="right"/>
    </xf>
    <xf numFmtId="4" fontId="1" fillId="2" borderId="28" xfId="0" applyNumberFormat="1" applyFont="1" applyFill="1" applyBorder="1" applyAlignment="1">
      <alignment horizontal="right"/>
    </xf>
    <xf numFmtId="4" fontId="4" fillId="2" borderId="27" xfId="0" applyNumberFormat="1" applyFont="1" applyFill="1" applyBorder="1" applyAlignment="1">
      <alignment horizontal="right"/>
    </xf>
    <xf numFmtId="0" fontId="4" fillId="2" borderId="0" xfId="0" applyFont="1" applyFill="1"/>
    <xf numFmtId="4" fontId="4" fillId="2" borderId="0" xfId="0" applyNumberFormat="1" applyFont="1" applyFill="1"/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/>
    <xf numFmtId="4" fontId="3" fillId="2" borderId="0" xfId="0" applyNumberFormat="1" applyFont="1" applyFill="1" applyAlignment="1"/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/>
    <xf numFmtId="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166" fontId="1" fillId="9" borderId="14" xfId="0" applyNumberFormat="1" applyFont="1" applyFill="1" applyBorder="1" applyAlignment="1">
      <alignment horizontal="center"/>
    </xf>
    <xf numFmtId="49" fontId="1" fillId="9" borderId="14" xfId="0" applyNumberFormat="1" applyFont="1" applyFill="1" applyBorder="1" applyAlignment="1">
      <alignment horizontal="center"/>
    </xf>
    <xf numFmtId="165" fontId="1" fillId="9" borderId="14" xfId="0" applyNumberFormat="1" applyFont="1" applyFill="1" applyBorder="1" applyAlignment="1">
      <alignment horizontal="center"/>
    </xf>
    <xf numFmtId="49" fontId="1" fillId="9" borderId="14" xfId="0" applyNumberFormat="1" applyFont="1" applyFill="1" applyBorder="1" applyAlignment="1" applyProtection="1">
      <alignment horizontal="center" vertical="center" wrapText="1"/>
    </xf>
    <xf numFmtId="4" fontId="1" fillId="9" borderId="14" xfId="0" applyNumberFormat="1" applyFont="1" applyFill="1" applyBorder="1" applyAlignment="1">
      <alignment horizontal="right"/>
    </xf>
    <xf numFmtId="166" fontId="1" fillId="10" borderId="14" xfId="0" applyNumberFormat="1" applyFont="1" applyFill="1" applyBorder="1" applyAlignment="1">
      <alignment horizontal="center"/>
    </xf>
    <xf numFmtId="49" fontId="1" fillId="10" borderId="14" xfId="0" applyNumberFormat="1" applyFont="1" applyFill="1" applyBorder="1" applyAlignment="1">
      <alignment horizontal="center"/>
    </xf>
    <xf numFmtId="165" fontId="1" fillId="10" borderId="14" xfId="0" applyNumberFormat="1" applyFont="1" applyFill="1" applyBorder="1" applyAlignment="1">
      <alignment horizontal="center"/>
    </xf>
    <xf numFmtId="49" fontId="1" fillId="10" borderId="14" xfId="0" applyNumberFormat="1" applyFont="1" applyFill="1" applyBorder="1" applyAlignment="1" applyProtection="1">
      <alignment horizontal="center" vertical="center" wrapText="1"/>
    </xf>
    <xf numFmtId="4" fontId="1" fillId="10" borderId="14" xfId="0" applyNumberFormat="1" applyFont="1" applyFill="1" applyBorder="1" applyAlignment="1">
      <alignment horizontal="right"/>
    </xf>
    <xf numFmtId="166" fontId="1" fillId="11" borderId="14" xfId="0" applyNumberFormat="1" applyFont="1" applyFill="1" applyBorder="1" applyAlignment="1">
      <alignment horizontal="center"/>
    </xf>
    <xf numFmtId="49" fontId="1" fillId="11" borderId="14" xfId="0" applyNumberFormat="1" applyFont="1" applyFill="1" applyBorder="1" applyAlignment="1">
      <alignment horizontal="center"/>
    </xf>
    <xf numFmtId="165" fontId="1" fillId="11" borderId="14" xfId="0" applyNumberFormat="1" applyFont="1" applyFill="1" applyBorder="1" applyAlignment="1">
      <alignment horizontal="center"/>
    </xf>
    <xf numFmtId="49" fontId="1" fillId="11" borderId="14" xfId="0" applyNumberFormat="1" applyFont="1" applyFill="1" applyBorder="1" applyAlignment="1" applyProtection="1">
      <alignment horizontal="center" vertical="center" wrapText="1"/>
    </xf>
    <xf numFmtId="4" fontId="1" fillId="11" borderId="14" xfId="0" applyNumberFormat="1" applyFont="1" applyFill="1" applyBorder="1" applyAlignment="1">
      <alignment horizontal="right"/>
    </xf>
    <xf numFmtId="166" fontId="1" fillId="12" borderId="14" xfId="0" applyNumberFormat="1" applyFont="1" applyFill="1" applyBorder="1" applyAlignment="1">
      <alignment horizontal="center"/>
    </xf>
    <xf numFmtId="49" fontId="1" fillId="12" borderId="14" xfId="0" applyNumberFormat="1" applyFont="1" applyFill="1" applyBorder="1" applyAlignment="1">
      <alignment horizontal="center"/>
    </xf>
    <xf numFmtId="165" fontId="1" fillId="12" borderId="14" xfId="0" applyNumberFormat="1" applyFont="1" applyFill="1" applyBorder="1" applyAlignment="1">
      <alignment horizontal="center"/>
    </xf>
    <xf numFmtId="49" fontId="1" fillId="12" borderId="14" xfId="0" applyNumberFormat="1" applyFont="1" applyFill="1" applyBorder="1" applyAlignment="1" applyProtection="1">
      <alignment horizontal="center" vertical="center" wrapText="1"/>
    </xf>
    <xf numFmtId="4" fontId="1" fillId="12" borderId="14" xfId="0" applyNumberFormat="1" applyFont="1" applyFill="1" applyBorder="1" applyAlignment="1">
      <alignment horizontal="right"/>
    </xf>
    <xf numFmtId="166" fontId="1" fillId="13" borderId="14" xfId="0" applyNumberFormat="1" applyFont="1" applyFill="1" applyBorder="1" applyAlignment="1">
      <alignment horizontal="center"/>
    </xf>
    <xf numFmtId="49" fontId="1" fillId="13" borderId="14" xfId="0" applyNumberFormat="1" applyFont="1" applyFill="1" applyBorder="1" applyAlignment="1">
      <alignment horizontal="center"/>
    </xf>
    <xf numFmtId="165" fontId="1" fillId="13" borderId="14" xfId="0" applyNumberFormat="1" applyFont="1" applyFill="1" applyBorder="1" applyAlignment="1">
      <alignment horizontal="center"/>
    </xf>
    <xf numFmtId="49" fontId="1" fillId="13" borderId="14" xfId="0" applyNumberFormat="1" applyFont="1" applyFill="1" applyBorder="1" applyAlignment="1" applyProtection="1">
      <alignment horizontal="center" vertical="center" wrapText="1"/>
    </xf>
    <xf numFmtId="4" fontId="1" fillId="13" borderId="14" xfId="0" applyNumberFormat="1" applyFont="1" applyFill="1" applyBorder="1" applyAlignment="1">
      <alignment horizontal="right"/>
    </xf>
    <xf numFmtId="4" fontId="1" fillId="13" borderId="22" xfId="0" applyNumberFormat="1" applyFont="1" applyFill="1" applyBorder="1" applyAlignment="1">
      <alignment horizontal="right"/>
    </xf>
    <xf numFmtId="0" fontId="1" fillId="2" borderId="30" xfId="0" applyFont="1" applyFill="1" applyBorder="1" applyAlignment="1">
      <alignment vertical="top" wrapText="1"/>
    </xf>
    <xf numFmtId="165" fontId="1" fillId="2" borderId="20" xfId="0" applyNumberFormat="1" applyFont="1" applyFill="1" applyBorder="1" applyAlignment="1">
      <alignment horizontal="center"/>
    </xf>
    <xf numFmtId="166" fontId="1" fillId="2" borderId="20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 applyProtection="1">
      <alignment horizontal="center" vertical="center" wrapText="1"/>
    </xf>
    <xf numFmtId="4" fontId="1" fillId="2" borderId="20" xfId="0" applyNumberFormat="1" applyFont="1" applyFill="1" applyBorder="1" applyAlignment="1">
      <alignment horizontal="right"/>
    </xf>
    <xf numFmtId="4" fontId="3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1" fillId="2" borderId="2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49" fontId="2" fillId="2" borderId="29" xfId="0" applyNumberFormat="1" applyFont="1" applyFill="1" applyBorder="1" applyAlignment="1">
      <alignment horizontal="left"/>
    </xf>
    <xf numFmtId="49" fontId="2" fillId="2" borderId="24" xfId="0" applyNumberFormat="1" applyFont="1" applyFill="1" applyBorder="1" applyAlignment="1">
      <alignment horizontal="left"/>
    </xf>
    <xf numFmtId="49" fontId="2" fillId="2" borderId="26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3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opLeftCell="A16" zoomScale="65" zoomScaleNormal="65" zoomScaleSheetLayoutView="40" workbookViewId="0">
      <selection sqref="A1:XFD1048576"/>
    </sheetView>
  </sheetViews>
  <sheetFormatPr defaultColWidth="9.140625" defaultRowHeight="15.75"/>
  <cols>
    <col min="1" max="1" width="59" style="1" customWidth="1"/>
    <col min="2" max="2" width="11.5703125" style="2" customWidth="1"/>
    <col min="3" max="3" width="12" style="2" customWidth="1"/>
    <col min="4" max="4" width="15.85546875" style="3" customWidth="1"/>
    <col min="5" max="5" width="10.28515625" style="2" customWidth="1"/>
    <col min="6" max="6" width="12.28515625" style="2" customWidth="1"/>
    <col min="7" max="7" width="16.85546875" style="5" customWidth="1"/>
    <col min="8" max="8" width="17.28515625" style="7" customWidth="1"/>
    <col min="9" max="9" width="19.5703125" style="7" customWidth="1"/>
    <col min="10" max="10" width="0.7109375" style="1" customWidth="1"/>
    <col min="11" max="11" width="11.28515625" style="1" customWidth="1"/>
    <col min="12" max="12" width="6.28515625" style="1" customWidth="1"/>
    <col min="13" max="13" width="16" style="1" customWidth="1"/>
    <col min="14" max="14" width="14.5703125" style="1" customWidth="1"/>
    <col min="15" max="15" width="13.7109375" style="1" customWidth="1"/>
    <col min="16" max="256" width="9.140625" style="1"/>
    <col min="257" max="257" width="59" style="1" customWidth="1"/>
    <col min="258" max="258" width="11.5703125" style="1" customWidth="1"/>
    <col min="259" max="259" width="12" style="1" customWidth="1"/>
    <col min="260" max="260" width="15.85546875" style="1" customWidth="1"/>
    <col min="261" max="261" width="10.28515625" style="1" customWidth="1"/>
    <col min="262" max="262" width="12.28515625" style="1" customWidth="1"/>
    <col min="263" max="263" width="16.85546875" style="1" customWidth="1"/>
    <col min="264" max="264" width="17.28515625" style="1" customWidth="1"/>
    <col min="265" max="265" width="21.7109375" style="1" customWidth="1"/>
    <col min="266" max="266" width="0.7109375" style="1" customWidth="1"/>
    <col min="267" max="267" width="11.28515625" style="1" customWidth="1"/>
    <col min="268" max="268" width="6.28515625" style="1" customWidth="1"/>
    <col min="269" max="269" width="16" style="1" customWidth="1"/>
    <col min="270" max="270" width="14.5703125" style="1" customWidth="1"/>
    <col min="271" max="271" width="13.7109375" style="1" customWidth="1"/>
    <col min="272" max="512" width="9.140625" style="1"/>
    <col min="513" max="513" width="59" style="1" customWidth="1"/>
    <col min="514" max="514" width="11.5703125" style="1" customWidth="1"/>
    <col min="515" max="515" width="12" style="1" customWidth="1"/>
    <col min="516" max="516" width="15.85546875" style="1" customWidth="1"/>
    <col min="517" max="517" width="10.28515625" style="1" customWidth="1"/>
    <col min="518" max="518" width="12.28515625" style="1" customWidth="1"/>
    <col min="519" max="519" width="16.85546875" style="1" customWidth="1"/>
    <col min="520" max="520" width="17.28515625" style="1" customWidth="1"/>
    <col min="521" max="521" width="21.7109375" style="1" customWidth="1"/>
    <col min="522" max="522" width="0.7109375" style="1" customWidth="1"/>
    <col min="523" max="523" width="11.28515625" style="1" customWidth="1"/>
    <col min="524" max="524" width="6.28515625" style="1" customWidth="1"/>
    <col min="525" max="525" width="16" style="1" customWidth="1"/>
    <col min="526" max="526" width="14.5703125" style="1" customWidth="1"/>
    <col min="527" max="527" width="13.7109375" style="1" customWidth="1"/>
    <col min="528" max="768" width="9.140625" style="1"/>
    <col min="769" max="769" width="59" style="1" customWidth="1"/>
    <col min="770" max="770" width="11.5703125" style="1" customWidth="1"/>
    <col min="771" max="771" width="12" style="1" customWidth="1"/>
    <col min="772" max="772" width="15.85546875" style="1" customWidth="1"/>
    <col min="773" max="773" width="10.28515625" style="1" customWidth="1"/>
    <col min="774" max="774" width="12.28515625" style="1" customWidth="1"/>
    <col min="775" max="775" width="16.85546875" style="1" customWidth="1"/>
    <col min="776" max="776" width="17.28515625" style="1" customWidth="1"/>
    <col min="777" max="777" width="21.7109375" style="1" customWidth="1"/>
    <col min="778" max="778" width="0.7109375" style="1" customWidth="1"/>
    <col min="779" max="779" width="11.28515625" style="1" customWidth="1"/>
    <col min="780" max="780" width="6.28515625" style="1" customWidth="1"/>
    <col min="781" max="781" width="16" style="1" customWidth="1"/>
    <col min="782" max="782" width="14.5703125" style="1" customWidth="1"/>
    <col min="783" max="783" width="13.7109375" style="1" customWidth="1"/>
    <col min="784" max="1024" width="9.140625" style="1"/>
    <col min="1025" max="1025" width="59" style="1" customWidth="1"/>
    <col min="1026" max="1026" width="11.5703125" style="1" customWidth="1"/>
    <col min="1027" max="1027" width="12" style="1" customWidth="1"/>
    <col min="1028" max="1028" width="15.85546875" style="1" customWidth="1"/>
    <col min="1029" max="1029" width="10.28515625" style="1" customWidth="1"/>
    <col min="1030" max="1030" width="12.28515625" style="1" customWidth="1"/>
    <col min="1031" max="1031" width="16.85546875" style="1" customWidth="1"/>
    <col min="1032" max="1032" width="17.28515625" style="1" customWidth="1"/>
    <col min="1033" max="1033" width="21.7109375" style="1" customWidth="1"/>
    <col min="1034" max="1034" width="0.7109375" style="1" customWidth="1"/>
    <col min="1035" max="1035" width="11.28515625" style="1" customWidth="1"/>
    <col min="1036" max="1036" width="6.28515625" style="1" customWidth="1"/>
    <col min="1037" max="1037" width="16" style="1" customWidth="1"/>
    <col min="1038" max="1038" width="14.5703125" style="1" customWidth="1"/>
    <col min="1039" max="1039" width="13.7109375" style="1" customWidth="1"/>
    <col min="1040" max="1280" width="9.140625" style="1"/>
    <col min="1281" max="1281" width="59" style="1" customWidth="1"/>
    <col min="1282" max="1282" width="11.5703125" style="1" customWidth="1"/>
    <col min="1283" max="1283" width="12" style="1" customWidth="1"/>
    <col min="1284" max="1284" width="15.85546875" style="1" customWidth="1"/>
    <col min="1285" max="1285" width="10.28515625" style="1" customWidth="1"/>
    <col min="1286" max="1286" width="12.28515625" style="1" customWidth="1"/>
    <col min="1287" max="1287" width="16.85546875" style="1" customWidth="1"/>
    <col min="1288" max="1288" width="17.28515625" style="1" customWidth="1"/>
    <col min="1289" max="1289" width="21.7109375" style="1" customWidth="1"/>
    <col min="1290" max="1290" width="0.7109375" style="1" customWidth="1"/>
    <col min="1291" max="1291" width="11.28515625" style="1" customWidth="1"/>
    <col min="1292" max="1292" width="6.28515625" style="1" customWidth="1"/>
    <col min="1293" max="1293" width="16" style="1" customWidth="1"/>
    <col min="1294" max="1294" width="14.5703125" style="1" customWidth="1"/>
    <col min="1295" max="1295" width="13.7109375" style="1" customWidth="1"/>
    <col min="1296" max="1536" width="9.140625" style="1"/>
    <col min="1537" max="1537" width="59" style="1" customWidth="1"/>
    <col min="1538" max="1538" width="11.5703125" style="1" customWidth="1"/>
    <col min="1539" max="1539" width="12" style="1" customWidth="1"/>
    <col min="1540" max="1540" width="15.85546875" style="1" customWidth="1"/>
    <col min="1541" max="1541" width="10.28515625" style="1" customWidth="1"/>
    <col min="1542" max="1542" width="12.28515625" style="1" customWidth="1"/>
    <col min="1543" max="1543" width="16.85546875" style="1" customWidth="1"/>
    <col min="1544" max="1544" width="17.28515625" style="1" customWidth="1"/>
    <col min="1545" max="1545" width="21.7109375" style="1" customWidth="1"/>
    <col min="1546" max="1546" width="0.7109375" style="1" customWidth="1"/>
    <col min="1547" max="1547" width="11.28515625" style="1" customWidth="1"/>
    <col min="1548" max="1548" width="6.28515625" style="1" customWidth="1"/>
    <col min="1549" max="1549" width="16" style="1" customWidth="1"/>
    <col min="1550" max="1550" width="14.5703125" style="1" customWidth="1"/>
    <col min="1551" max="1551" width="13.7109375" style="1" customWidth="1"/>
    <col min="1552" max="1792" width="9.140625" style="1"/>
    <col min="1793" max="1793" width="59" style="1" customWidth="1"/>
    <col min="1794" max="1794" width="11.5703125" style="1" customWidth="1"/>
    <col min="1795" max="1795" width="12" style="1" customWidth="1"/>
    <col min="1796" max="1796" width="15.85546875" style="1" customWidth="1"/>
    <col min="1797" max="1797" width="10.28515625" style="1" customWidth="1"/>
    <col min="1798" max="1798" width="12.28515625" style="1" customWidth="1"/>
    <col min="1799" max="1799" width="16.85546875" style="1" customWidth="1"/>
    <col min="1800" max="1800" width="17.28515625" style="1" customWidth="1"/>
    <col min="1801" max="1801" width="21.7109375" style="1" customWidth="1"/>
    <col min="1802" max="1802" width="0.7109375" style="1" customWidth="1"/>
    <col min="1803" max="1803" width="11.28515625" style="1" customWidth="1"/>
    <col min="1804" max="1804" width="6.28515625" style="1" customWidth="1"/>
    <col min="1805" max="1805" width="16" style="1" customWidth="1"/>
    <col min="1806" max="1806" width="14.5703125" style="1" customWidth="1"/>
    <col min="1807" max="1807" width="13.7109375" style="1" customWidth="1"/>
    <col min="1808" max="2048" width="9.140625" style="1"/>
    <col min="2049" max="2049" width="59" style="1" customWidth="1"/>
    <col min="2050" max="2050" width="11.5703125" style="1" customWidth="1"/>
    <col min="2051" max="2051" width="12" style="1" customWidth="1"/>
    <col min="2052" max="2052" width="15.85546875" style="1" customWidth="1"/>
    <col min="2053" max="2053" width="10.28515625" style="1" customWidth="1"/>
    <col min="2054" max="2054" width="12.28515625" style="1" customWidth="1"/>
    <col min="2055" max="2055" width="16.85546875" style="1" customWidth="1"/>
    <col min="2056" max="2056" width="17.28515625" style="1" customWidth="1"/>
    <col min="2057" max="2057" width="21.7109375" style="1" customWidth="1"/>
    <col min="2058" max="2058" width="0.7109375" style="1" customWidth="1"/>
    <col min="2059" max="2059" width="11.28515625" style="1" customWidth="1"/>
    <col min="2060" max="2060" width="6.28515625" style="1" customWidth="1"/>
    <col min="2061" max="2061" width="16" style="1" customWidth="1"/>
    <col min="2062" max="2062" width="14.5703125" style="1" customWidth="1"/>
    <col min="2063" max="2063" width="13.7109375" style="1" customWidth="1"/>
    <col min="2064" max="2304" width="9.140625" style="1"/>
    <col min="2305" max="2305" width="59" style="1" customWidth="1"/>
    <col min="2306" max="2306" width="11.5703125" style="1" customWidth="1"/>
    <col min="2307" max="2307" width="12" style="1" customWidth="1"/>
    <col min="2308" max="2308" width="15.85546875" style="1" customWidth="1"/>
    <col min="2309" max="2309" width="10.28515625" style="1" customWidth="1"/>
    <col min="2310" max="2310" width="12.28515625" style="1" customWidth="1"/>
    <col min="2311" max="2311" width="16.85546875" style="1" customWidth="1"/>
    <col min="2312" max="2312" width="17.28515625" style="1" customWidth="1"/>
    <col min="2313" max="2313" width="21.7109375" style="1" customWidth="1"/>
    <col min="2314" max="2314" width="0.7109375" style="1" customWidth="1"/>
    <col min="2315" max="2315" width="11.28515625" style="1" customWidth="1"/>
    <col min="2316" max="2316" width="6.28515625" style="1" customWidth="1"/>
    <col min="2317" max="2317" width="16" style="1" customWidth="1"/>
    <col min="2318" max="2318" width="14.5703125" style="1" customWidth="1"/>
    <col min="2319" max="2319" width="13.7109375" style="1" customWidth="1"/>
    <col min="2320" max="2560" width="9.140625" style="1"/>
    <col min="2561" max="2561" width="59" style="1" customWidth="1"/>
    <col min="2562" max="2562" width="11.5703125" style="1" customWidth="1"/>
    <col min="2563" max="2563" width="12" style="1" customWidth="1"/>
    <col min="2564" max="2564" width="15.85546875" style="1" customWidth="1"/>
    <col min="2565" max="2565" width="10.28515625" style="1" customWidth="1"/>
    <col min="2566" max="2566" width="12.28515625" style="1" customWidth="1"/>
    <col min="2567" max="2567" width="16.85546875" style="1" customWidth="1"/>
    <col min="2568" max="2568" width="17.28515625" style="1" customWidth="1"/>
    <col min="2569" max="2569" width="21.7109375" style="1" customWidth="1"/>
    <col min="2570" max="2570" width="0.7109375" style="1" customWidth="1"/>
    <col min="2571" max="2571" width="11.28515625" style="1" customWidth="1"/>
    <col min="2572" max="2572" width="6.28515625" style="1" customWidth="1"/>
    <col min="2573" max="2573" width="16" style="1" customWidth="1"/>
    <col min="2574" max="2574" width="14.5703125" style="1" customWidth="1"/>
    <col min="2575" max="2575" width="13.7109375" style="1" customWidth="1"/>
    <col min="2576" max="2816" width="9.140625" style="1"/>
    <col min="2817" max="2817" width="59" style="1" customWidth="1"/>
    <col min="2818" max="2818" width="11.5703125" style="1" customWidth="1"/>
    <col min="2819" max="2819" width="12" style="1" customWidth="1"/>
    <col min="2820" max="2820" width="15.85546875" style="1" customWidth="1"/>
    <col min="2821" max="2821" width="10.28515625" style="1" customWidth="1"/>
    <col min="2822" max="2822" width="12.28515625" style="1" customWidth="1"/>
    <col min="2823" max="2823" width="16.85546875" style="1" customWidth="1"/>
    <col min="2824" max="2824" width="17.28515625" style="1" customWidth="1"/>
    <col min="2825" max="2825" width="21.7109375" style="1" customWidth="1"/>
    <col min="2826" max="2826" width="0.7109375" style="1" customWidth="1"/>
    <col min="2827" max="2827" width="11.28515625" style="1" customWidth="1"/>
    <col min="2828" max="2828" width="6.28515625" style="1" customWidth="1"/>
    <col min="2829" max="2829" width="16" style="1" customWidth="1"/>
    <col min="2830" max="2830" width="14.5703125" style="1" customWidth="1"/>
    <col min="2831" max="2831" width="13.7109375" style="1" customWidth="1"/>
    <col min="2832" max="3072" width="9.140625" style="1"/>
    <col min="3073" max="3073" width="59" style="1" customWidth="1"/>
    <col min="3074" max="3074" width="11.5703125" style="1" customWidth="1"/>
    <col min="3075" max="3075" width="12" style="1" customWidth="1"/>
    <col min="3076" max="3076" width="15.85546875" style="1" customWidth="1"/>
    <col min="3077" max="3077" width="10.28515625" style="1" customWidth="1"/>
    <col min="3078" max="3078" width="12.28515625" style="1" customWidth="1"/>
    <col min="3079" max="3079" width="16.85546875" style="1" customWidth="1"/>
    <col min="3080" max="3080" width="17.28515625" style="1" customWidth="1"/>
    <col min="3081" max="3081" width="21.7109375" style="1" customWidth="1"/>
    <col min="3082" max="3082" width="0.7109375" style="1" customWidth="1"/>
    <col min="3083" max="3083" width="11.28515625" style="1" customWidth="1"/>
    <col min="3084" max="3084" width="6.28515625" style="1" customWidth="1"/>
    <col min="3085" max="3085" width="16" style="1" customWidth="1"/>
    <col min="3086" max="3086" width="14.5703125" style="1" customWidth="1"/>
    <col min="3087" max="3087" width="13.7109375" style="1" customWidth="1"/>
    <col min="3088" max="3328" width="9.140625" style="1"/>
    <col min="3329" max="3329" width="59" style="1" customWidth="1"/>
    <col min="3330" max="3330" width="11.5703125" style="1" customWidth="1"/>
    <col min="3331" max="3331" width="12" style="1" customWidth="1"/>
    <col min="3332" max="3332" width="15.85546875" style="1" customWidth="1"/>
    <col min="3333" max="3333" width="10.28515625" style="1" customWidth="1"/>
    <col min="3334" max="3334" width="12.28515625" style="1" customWidth="1"/>
    <col min="3335" max="3335" width="16.85546875" style="1" customWidth="1"/>
    <col min="3336" max="3336" width="17.28515625" style="1" customWidth="1"/>
    <col min="3337" max="3337" width="21.7109375" style="1" customWidth="1"/>
    <col min="3338" max="3338" width="0.7109375" style="1" customWidth="1"/>
    <col min="3339" max="3339" width="11.28515625" style="1" customWidth="1"/>
    <col min="3340" max="3340" width="6.28515625" style="1" customWidth="1"/>
    <col min="3341" max="3341" width="16" style="1" customWidth="1"/>
    <col min="3342" max="3342" width="14.5703125" style="1" customWidth="1"/>
    <col min="3343" max="3343" width="13.7109375" style="1" customWidth="1"/>
    <col min="3344" max="3584" width="9.140625" style="1"/>
    <col min="3585" max="3585" width="59" style="1" customWidth="1"/>
    <col min="3586" max="3586" width="11.5703125" style="1" customWidth="1"/>
    <col min="3587" max="3587" width="12" style="1" customWidth="1"/>
    <col min="3588" max="3588" width="15.85546875" style="1" customWidth="1"/>
    <col min="3589" max="3589" width="10.28515625" style="1" customWidth="1"/>
    <col min="3590" max="3590" width="12.28515625" style="1" customWidth="1"/>
    <col min="3591" max="3591" width="16.85546875" style="1" customWidth="1"/>
    <col min="3592" max="3592" width="17.28515625" style="1" customWidth="1"/>
    <col min="3593" max="3593" width="21.7109375" style="1" customWidth="1"/>
    <col min="3594" max="3594" width="0.7109375" style="1" customWidth="1"/>
    <col min="3595" max="3595" width="11.28515625" style="1" customWidth="1"/>
    <col min="3596" max="3596" width="6.28515625" style="1" customWidth="1"/>
    <col min="3597" max="3597" width="16" style="1" customWidth="1"/>
    <col min="3598" max="3598" width="14.5703125" style="1" customWidth="1"/>
    <col min="3599" max="3599" width="13.7109375" style="1" customWidth="1"/>
    <col min="3600" max="3840" width="9.140625" style="1"/>
    <col min="3841" max="3841" width="59" style="1" customWidth="1"/>
    <col min="3842" max="3842" width="11.5703125" style="1" customWidth="1"/>
    <col min="3843" max="3843" width="12" style="1" customWidth="1"/>
    <col min="3844" max="3844" width="15.85546875" style="1" customWidth="1"/>
    <col min="3845" max="3845" width="10.28515625" style="1" customWidth="1"/>
    <col min="3846" max="3846" width="12.28515625" style="1" customWidth="1"/>
    <col min="3847" max="3847" width="16.85546875" style="1" customWidth="1"/>
    <col min="3848" max="3848" width="17.28515625" style="1" customWidth="1"/>
    <col min="3849" max="3849" width="21.7109375" style="1" customWidth="1"/>
    <col min="3850" max="3850" width="0.7109375" style="1" customWidth="1"/>
    <col min="3851" max="3851" width="11.28515625" style="1" customWidth="1"/>
    <col min="3852" max="3852" width="6.28515625" style="1" customWidth="1"/>
    <col min="3853" max="3853" width="16" style="1" customWidth="1"/>
    <col min="3854" max="3854" width="14.5703125" style="1" customWidth="1"/>
    <col min="3855" max="3855" width="13.7109375" style="1" customWidth="1"/>
    <col min="3856" max="4096" width="9.140625" style="1"/>
    <col min="4097" max="4097" width="59" style="1" customWidth="1"/>
    <col min="4098" max="4098" width="11.5703125" style="1" customWidth="1"/>
    <col min="4099" max="4099" width="12" style="1" customWidth="1"/>
    <col min="4100" max="4100" width="15.85546875" style="1" customWidth="1"/>
    <col min="4101" max="4101" width="10.28515625" style="1" customWidth="1"/>
    <col min="4102" max="4102" width="12.28515625" style="1" customWidth="1"/>
    <col min="4103" max="4103" width="16.85546875" style="1" customWidth="1"/>
    <col min="4104" max="4104" width="17.28515625" style="1" customWidth="1"/>
    <col min="4105" max="4105" width="21.7109375" style="1" customWidth="1"/>
    <col min="4106" max="4106" width="0.7109375" style="1" customWidth="1"/>
    <col min="4107" max="4107" width="11.28515625" style="1" customWidth="1"/>
    <col min="4108" max="4108" width="6.28515625" style="1" customWidth="1"/>
    <col min="4109" max="4109" width="16" style="1" customWidth="1"/>
    <col min="4110" max="4110" width="14.5703125" style="1" customWidth="1"/>
    <col min="4111" max="4111" width="13.7109375" style="1" customWidth="1"/>
    <col min="4112" max="4352" width="9.140625" style="1"/>
    <col min="4353" max="4353" width="59" style="1" customWidth="1"/>
    <col min="4354" max="4354" width="11.5703125" style="1" customWidth="1"/>
    <col min="4355" max="4355" width="12" style="1" customWidth="1"/>
    <col min="4356" max="4356" width="15.85546875" style="1" customWidth="1"/>
    <col min="4357" max="4357" width="10.28515625" style="1" customWidth="1"/>
    <col min="4358" max="4358" width="12.28515625" style="1" customWidth="1"/>
    <col min="4359" max="4359" width="16.85546875" style="1" customWidth="1"/>
    <col min="4360" max="4360" width="17.28515625" style="1" customWidth="1"/>
    <col min="4361" max="4361" width="21.7109375" style="1" customWidth="1"/>
    <col min="4362" max="4362" width="0.7109375" style="1" customWidth="1"/>
    <col min="4363" max="4363" width="11.28515625" style="1" customWidth="1"/>
    <col min="4364" max="4364" width="6.28515625" style="1" customWidth="1"/>
    <col min="4365" max="4365" width="16" style="1" customWidth="1"/>
    <col min="4366" max="4366" width="14.5703125" style="1" customWidth="1"/>
    <col min="4367" max="4367" width="13.7109375" style="1" customWidth="1"/>
    <col min="4368" max="4608" width="9.140625" style="1"/>
    <col min="4609" max="4609" width="59" style="1" customWidth="1"/>
    <col min="4610" max="4610" width="11.5703125" style="1" customWidth="1"/>
    <col min="4611" max="4611" width="12" style="1" customWidth="1"/>
    <col min="4612" max="4612" width="15.85546875" style="1" customWidth="1"/>
    <col min="4613" max="4613" width="10.28515625" style="1" customWidth="1"/>
    <col min="4614" max="4614" width="12.28515625" style="1" customWidth="1"/>
    <col min="4615" max="4615" width="16.85546875" style="1" customWidth="1"/>
    <col min="4616" max="4616" width="17.28515625" style="1" customWidth="1"/>
    <col min="4617" max="4617" width="21.7109375" style="1" customWidth="1"/>
    <col min="4618" max="4618" width="0.7109375" style="1" customWidth="1"/>
    <col min="4619" max="4619" width="11.28515625" style="1" customWidth="1"/>
    <col min="4620" max="4620" width="6.28515625" style="1" customWidth="1"/>
    <col min="4621" max="4621" width="16" style="1" customWidth="1"/>
    <col min="4622" max="4622" width="14.5703125" style="1" customWidth="1"/>
    <col min="4623" max="4623" width="13.7109375" style="1" customWidth="1"/>
    <col min="4624" max="4864" width="9.140625" style="1"/>
    <col min="4865" max="4865" width="59" style="1" customWidth="1"/>
    <col min="4866" max="4866" width="11.5703125" style="1" customWidth="1"/>
    <col min="4867" max="4867" width="12" style="1" customWidth="1"/>
    <col min="4868" max="4868" width="15.85546875" style="1" customWidth="1"/>
    <col min="4869" max="4869" width="10.28515625" style="1" customWidth="1"/>
    <col min="4870" max="4870" width="12.28515625" style="1" customWidth="1"/>
    <col min="4871" max="4871" width="16.85546875" style="1" customWidth="1"/>
    <col min="4872" max="4872" width="17.28515625" style="1" customWidth="1"/>
    <col min="4873" max="4873" width="21.7109375" style="1" customWidth="1"/>
    <col min="4874" max="4874" width="0.7109375" style="1" customWidth="1"/>
    <col min="4875" max="4875" width="11.28515625" style="1" customWidth="1"/>
    <col min="4876" max="4876" width="6.28515625" style="1" customWidth="1"/>
    <col min="4877" max="4877" width="16" style="1" customWidth="1"/>
    <col min="4878" max="4878" width="14.5703125" style="1" customWidth="1"/>
    <col min="4879" max="4879" width="13.7109375" style="1" customWidth="1"/>
    <col min="4880" max="5120" width="9.140625" style="1"/>
    <col min="5121" max="5121" width="59" style="1" customWidth="1"/>
    <col min="5122" max="5122" width="11.5703125" style="1" customWidth="1"/>
    <col min="5123" max="5123" width="12" style="1" customWidth="1"/>
    <col min="5124" max="5124" width="15.85546875" style="1" customWidth="1"/>
    <col min="5125" max="5125" width="10.28515625" style="1" customWidth="1"/>
    <col min="5126" max="5126" width="12.28515625" style="1" customWidth="1"/>
    <col min="5127" max="5127" width="16.85546875" style="1" customWidth="1"/>
    <col min="5128" max="5128" width="17.28515625" style="1" customWidth="1"/>
    <col min="5129" max="5129" width="21.7109375" style="1" customWidth="1"/>
    <col min="5130" max="5130" width="0.7109375" style="1" customWidth="1"/>
    <col min="5131" max="5131" width="11.28515625" style="1" customWidth="1"/>
    <col min="5132" max="5132" width="6.28515625" style="1" customWidth="1"/>
    <col min="5133" max="5133" width="16" style="1" customWidth="1"/>
    <col min="5134" max="5134" width="14.5703125" style="1" customWidth="1"/>
    <col min="5135" max="5135" width="13.7109375" style="1" customWidth="1"/>
    <col min="5136" max="5376" width="9.140625" style="1"/>
    <col min="5377" max="5377" width="59" style="1" customWidth="1"/>
    <col min="5378" max="5378" width="11.5703125" style="1" customWidth="1"/>
    <col min="5379" max="5379" width="12" style="1" customWidth="1"/>
    <col min="5380" max="5380" width="15.85546875" style="1" customWidth="1"/>
    <col min="5381" max="5381" width="10.28515625" style="1" customWidth="1"/>
    <col min="5382" max="5382" width="12.28515625" style="1" customWidth="1"/>
    <col min="5383" max="5383" width="16.85546875" style="1" customWidth="1"/>
    <col min="5384" max="5384" width="17.28515625" style="1" customWidth="1"/>
    <col min="5385" max="5385" width="21.7109375" style="1" customWidth="1"/>
    <col min="5386" max="5386" width="0.7109375" style="1" customWidth="1"/>
    <col min="5387" max="5387" width="11.28515625" style="1" customWidth="1"/>
    <col min="5388" max="5388" width="6.28515625" style="1" customWidth="1"/>
    <col min="5389" max="5389" width="16" style="1" customWidth="1"/>
    <col min="5390" max="5390" width="14.5703125" style="1" customWidth="1"/>
    <col min="5391" max="5391" width="13.7109375" style="1" customWidth="1"/>
    <col min="5392" max="5632" width="9.140625" style="1"/>
    <col min="5633" max="5633" width="59" style="1" customWidth="1"/>
    <col min="5634" max="5634" width="11.5703125" style="1" customWidth="1"/>
    <col min="5635" max="5635" width="12" style="1" customWidth="1"/>
    <col min="5636" max="5636" width="15.85546875" style="1" customWidth="1"/>
    <col min="5637" max="5637" width="10.28515625" style="1" customWidth="1"/>
    <col min="5638" max="5638" width="12.28515625" style="1" customWidth="1"/>
    <col min="5639" max="5639" width="16.85546875" style="1" customWidth="1"/>
    <col min="5640" max="5640" width="17.28515625" style="1" customWidth="1"/>
    <col min="5641" max="5641" width="21.7109375" style="1" customWidth="1"/>
    <col min="5642" max="5642" width="0.7109375" style="1" customWidth="1"/>
    <col min="5643" max="5643" width="11.28515625" style="1" customWidth="1"/>
    <col min="5644" max="5644" width="6.28515625" style="1" customWidth="1"/>
    <col min="5645" max="5645" width="16" style="1" customWidth="1"/>
    <col min="5646" max="5646" width="14.5703125" style="1" customWidth="1"/>
    <col min="5647" max="5647" width="13.7109375" style="1" customWidth="1"/>
    <col min="5648" max="5888" width="9.140625" style="1"/>
    <col min="5889" max="5889" width="59" style="1" customWidth="1"/>
    <col min="5890" max="5890" width="11.5703125" style="1" customWidth="1"/>
    <col min="5891" max="5891" width="12" style="1" customWidth="1"/>
    <col min="5892" max="5892" width="15.85546875" style="1" customWidth="1"/>
    <col min="5893" max="5893" width="10.28515625" style="1" customWidth="1"/>
    <col min="5894" max="5894" width="12.28515625" style="1" customWidth="1"/>
    <col min="5895" max="5895" width="16.85546875" style="1" customWidth="1"/>
    <col min="5896" max="5896" width="17.28515625" style="1" customWidth="1"/>
    <col min="5897" max="5897" width="21.7109375" style="1" customWidth="1"/>
    <col min="5898" max="5898" width="0.7109375" style="1" customWidth="1"/>
    <col min="5899" max="5899" width="11.28515625" style="1" customWidth="1"/>
    <col min="5900" max="5900" width="6.28515625" style="1" customWidth="1"/>
    <col min="5901" max="5901" width="16" style="1" customWidth="1"/>
    <col min="5902" max="5902" width="14.5703125" style="1" customWidth="1"/>
    <col min="5903" max="5903" width="13.7109375" style="1" customWidth="1"/>
    <col min="5904" max="6144" width="9.140625" style="1"/>
    <col min="6145" max="6145" width="59" style="1" customWidth="1"/>
    <col min="6146" max="6146" width="11.5703125" style="1" customWidth="1"/>
    <col min="6147" max="6147" width="12" style="1" customWidth="1"/>
    <col min="6148" max="6148" width="15.85546875" style="1" customWidth="1"/>
    <col min="6149" max="6149" width="10.28515625" style="1" customWidth="1"/>
    <col min="6150" max="6150" width="12.28515625" style="1" customWidth="1"/>
    <col min="6151" max="6151" width="16.85546875" style="1" customWidth="1"/>
    <col min="6152" max="6152" width="17.28515625" style="1" customWidth="1"/>
    <col min="6153" max="6153" width="21.7109375" style="1" customWidth="1"/>
    <col min="6154" max="6154" width="0.7109375" style="1" customWidth="1"/>
    <col min="6155" max="6155" width="11.28515625" style="1" customWidth="1"/>
    <col min="6156" max="6156" width="6.28515625" style="1" customWidth="1"/>
    <col min="6157" max="6157" width="16" style="1" customWidth="1"/>
    <col min="6158" max="6158" width="14.5703125" style="1" customWidth="1"/>
    <col min="6159" max="6159" width="13.7109375" style="1" customWidth="1"/>
    <col min="6160" max="6400" width="9.140625" style="1"/>
    <col min="6401" max="6401" width="59" style="1" customWidth="1"/>
    <col min="6402" max="6402" width="11.5703125" style="1" customWidth="1"/>
    <col min="6403" max="6403" width="12" style="1" customWidth="1"/>
    <col min="6404" max="6404" width="15.85546875" style="1" customWidth="1"/>
    <col min="6405" max="6405" width="10.28515625" style="1" customWidth="1"/>
    <col min="6406" max="6406" width="12.28515625" style="1" customWidth="1"/>
    <col min="6407" max="6407" width="16.85546875" style="1" customWidth="1"/>
    <col min="6408" max="6408" width="17.28515625" style="1" customWidth="1"/>
    <col min="6409" max="6409" width="21.7109375" style="1" customWidth="1"/>
    <col min="6410" max="6410" width="0.7109375" style="1" customWidth="1"/>
    <col min="6411" max="6411" width="11.28515625" style="1" customWidth="1"/>
    <col min="6412" max="6412" width="6.28515625" style="1" customWidth="1"/>
    <col min="6413" max="6413" width="16" style="1" customWidth="1"/>
    <col min="6414" max="6414" width="14.5703125" style="1" customWidth="1"/>
    <col min="6415" max="6415" width="13.7109375" style="1" customWidth="1"/>
    <col min="6416" max="6656" width="9.140625" style="1"/>
    <col min="6657" max="6657" width="59" style="1" customWidth="1"/>
    <col min="6658" max="6658" width="11.5703125" style="1" customWidth="1"/>
    <col min="6659" max="6659" width="12" style="1" customWidth="1"/>
    <col min="6660" max="6660" width="15.85546875" style="1" customWidth="1"/>
    <col min="6661" max="6661" width="10.28515625" style="1" customWidth="1"/>
    <col min="6662" max="6662" width="12.28515625" style="1" customWidth="1"/>
    <col min="6663" max="6663" width="16.85546875" style="1" customWidth="1"/>
    <col min="6664" max="6664" width="17.28515625" style="1" customWidth="1"/>
    <col min="6665" max="6665" width="21.7109375" style="1" customWidth="1"/>
    <col min="6666" max="6666" width="0.7109375" style="1" customWidth="1"/>
    <col min="6667" max="6667" width="11.28515625" style="1" customWidth="1"/>
    <col min="6668" max="6668" width="6.28515625" style="1" customWidth="1"/>
    <col min="6669" max="6669" width="16" style="1" customWidth="1"/>
    <col min="6670" max="6670" width="14.5703125" style="1" customWidth="1"/>
    <col min="6671" max="6671" width="13.7109375" style="1" customWidth="1"/>
    <col min="6672" max="6912" width="9.140625" style="1"/>
    <col min="6913" max="6913" width="59" style="1" customWidth="1"/>
    <col min="6914" max="6914" width="11.5703125" style="1" customWidth="1"/>
    <col min="6915" max="6915" width="12" style="1" customWidth="1"/>
    <col min="6916" max="6916" width="15.85546875" style="1" customWidth="1"/>
    <col min="6917" max="6917" width="10.28515625" style="1" customWidth="1"/>
    <col min="6918" max="6918" width="12.28515625" style="1" customWidth="1"/>
    <col min="6919" max="6919" width="16.85546875" style="1" customWidth="1"/>
    <col min="6920" max="6920" width="17.28515625" style="1" customWidth="1"/>
    <col min="6921" max="6921" width="21.7109375" style="1" customWidth="1"/>
    <col min="6922" max="6922" width="0.7109375" style="1" customWidth="1"/>
    <col min="6923" max="6923" width="11.28515625" style="1" customWidth="1"/>
    <col min="6924" max="6924" width="6.28515625" style="1" customWidth="1"/>
    <col min="6925" max="6925" width="16" style="1" customWidth="1"/>
    <col min="6926" max="6926" width="14.5703125" style="1" customWidth="1"/>
    <col min="6927" max="6927" width="13.7109375" style="1" customWidth="1"/>
    <col min="6928" max="7168" width="9.140625" style="1"/>
    <col min="7169" max="7169" width="59" style="1" customWidth="1"/>
    <col min="7170" max="7170" width="11.5703125" style="1" customWidth="1"/>
    <col min="7171" max="7171" width="12" style="1" customWidth="1"/>
    <col min="7172" max="7172" width="15.85546875" style="1" customWidth="1"/>
    <col min="7173" max="7173" width="10.28515625" style="1" customWidth="1"/>
    <col min="7174" max="7174" width="12.28515625" style="1" customWidth="1"/>
    <col min="7175" max="7175" width="16.85546875" style="1" customWidth="1"/>
    <col min="7176" max="7176" width="17.28515625" style="1" customWidth="1"/>
    <col min="7177" max="7177" width="21.7109375" style="1" customWidth="1"/>
    <col min="7178" max="7178" width="0.7109375" style="1" customWidth="1"/>
    <col min="7179" max="7179" width="11.28515625" style="1" customWidth="1"/>
    <col min="7180" max="7180" width="6.28515625" style="1" customWidth="1"/>
    <col min="7181" max="7181" width="16" style="1" customWidth="1"/>
    <col min="7182" max="7182" width="14.5703125" style="1" customWidth="1"/>
    <col min="7183" max="7183" width="13.7109375" style="1" customWidth="1"/>
    <col min="7184" max="7424" width="9.140625" style="1"/>
    <col min="7425" max="7425" width="59" style="1" customWidth="1"/>
    <col min="7426" max="7426" width="11.5703125" style="1" customWidth="1"/>
    <col min="7427" max="7427" width="12" style="1" customWidth="1"/>
    <col min="7428" max="7428" width="15.85546875" style="1" customWidth="1"/>
    <col min="7429" max="7429" width="10.28515625" style="1" customWidth="1"/>
    <col min="7430" max="7430" width="12.28515625" style="1" customWidth="1"/>
    <col min="7431" max="7431" width="16.85546875" style="1" customWidth="1"/>
    <col min="7432" max="7432" width="17.28515625" style="1" customWidth="1"/>
    <col min="7433" max="7433" width="21.7109375" style="1" customWidth="1"/>
    <col min="7434" max="7434" width="0.7109375" style="1" customWidth="1"/>
    <col min="7435" max="7435" width="11.28515625" style="1" customWidth="1"/>
    <col min="7436" max="7436" width="6.28515625" style="1" customWidth="1"/>
    <col min="7437" max="7437" width="16" style="1" customWidth="1"/>
    <col min="7438" max="7438" width="14.5703125" style="1" customWidth="1"/>
    <col min="7439" max="7439" width="13.7109375" style="1" customWidth="1"/>
    <col min="7440" max="7680" width="9.140625" style="1"/>
    <col min="7681" max="7681" width="59" style="1" customWidth="1"/>
    <col min="7682" max="7682" width="11.5703125" style="1" customWidth="1"/>
    <col min="7683" max="7683" width="12" style="1" customWidth="1"/>
    <col min="7684" max="7684" width="15.85546875" style="1" customWidth="1"/>
    <col min="7685" max="7685" width="10.28515625" style="1" customWidth="1"/>
    <col min="7686" max="7686" width="12.28515625" style="1" customWidth="1"/>
    <col min="7687" max="7687" width="16.85546875" style="1" customWidth="1"/>
    <col min="7688" max="7688" width="17.28515625" style="1" customWidth="1"/>
    <col min="7689" max="7689" width="21.7109375" style="1" customWidth="1"/>
    <col min="7690" max="7690" width="0.7109375" style="1" customWidth="1"/>
    <col min="7691" max="7691" width="11.28515625" style="1" customWidth="1"/>
    <col min="7692" max="7692" width="6.28515625" style="1" customWidth="1"/>
    <col min="7693" max="7693" width="16" style="1" customWidth="1"/>
    <col min="7694" max="7694" width="14.5703125" style="1" customWidth="1"/>
    <col min="7695" max="7695" width="13.7109375" style="1" customWidth="1"/>
    <col min="7696" max="7936" width="9.140625" style="1"/>
    <col min="7937" max="7937" width="59" style="1" customWidth="1"/>
    <col min="7938" max="7938" width="11.5703125" style="1" customWidth="1"/>
    <col min="7939" max="7939" width="12" style="1" customWidth="1"/>
    <col min="7940" max="7940" width="15.85546875" style="1" customWidth="1"/>
    <col min="7941" max="7941" width="10.28515625" style="1" customWidth="1"/>
    <col min="7942" max="7942" width="12.28515625" style="1" customWidth="1"/>
    <col min="7943" max="7943" width="16.85546875" style="1" customWidth="1"/>
    <col min="7944" max="7944" width="17.28515625" style="1" customWidth="1"/>
    <col min="7945" max="7945" width="21.7109375" style="1" customWidth="1"/>
    <col min="7946" max="7946" width="0.7109375" style="1" customWidth="1"/>
    <col min="7947" max="7947" width="11.28515625" style="1" customWidth="1"/>
    <col min="7948" max="7948" width="6.28515625" style="1" customWidth="1"/>
    <col min="7949" max="7949" width="16" style="1" customWidth="1"/>
    <col min="7950" max="7950" width="14.5703125" style="1" customWidth="1"/>
    <col min="7951" max="7951" width="13.7109375" style="1" customWidth="1"/>
    <col min="7952" max="8192" width="9.140625" style="1"/>
    <col min="8193" max="8193" width="59" style="1" customWidth="1"/>
    <col min="8194" max="8194" width="11.5703125" style="1" customWidth="1"/>
    <col min="8195" max="8195" width="12" style="1" customWidth="1"/>
    <col min="8196" max="8196" width="15.85546875" style="1" customWidth="1"/>
    <col min="8197" max="8197" width="10.28515625" style="1" customWidth="1"/>
    <col min="8198" max="8198" width="12.28515625" style="1" customWidth="1"/>
    <col min="8199" max="8199" width="16.85546875" style="1" customWidth="1"/>
    <col min="8200" max="8200" width="17.28515625" style="1" customWidth="1"/>
    <col min="8201" max="8201" width="21.7109375" style="1" customWidth="1"/>
    <col min="8202" max="8202" width="0.7109375" style="1" customWidth="1"/>
    <col min="8203" max="8203" width="11.28515625" style="1" customWidth="1"/>
    <col min="8204" max="8204" width="6.28515625" style="1" customWidth="1"/>
    <col min="8205" max="8205" width="16" style="1" customWidth="1"/>
    <col min="8206" max="8206" width="14.5703125" style="1" customWidth="1"/>
    <col min="8207" max="8207" width="13.7109375" style="1" customWidth="1"/>
    <col min="8208" max="8448" width="9.140625" style="1"/>
    <col min="8449" max="8449" width="59" style="1" customWidth="1"/>
    <col min="8450" max="8450" width="11.5703125" style="1" customWidth="1"/>
    <col min="8451" max="8451" width="12" style="1" customWidth="1"/>
    <col min="8452" max="8452" width="15.85546875" style="1" customWidth="1"/>
    <col min="8453" max="8453" width="10.28515625" style="1" customWidth="1"/>
    <col min="8454" max="8454" width="12.28515625" style="1" customWidth="1"/>
    <col min="8455" max="8455" width="16.85546875" style="1" customWidth="1"/>
    <col min="8456" max="8456" width="17.28515625" style="1" customWidth="1"/>
    <col min="8457" max="8457" width="21.7109375" style="1" customWidth="1"/>
    <col min="8458" max="8458" width="0.7109375" style="1" customWidth="1"/>
    <col min="8459" max="8459" width="11.28515625" style="1" customWidth="1"/>
    <col min="8460" max="8460" width="6.28515625" style="1" customWidth="1"/>
    <col min="8461" max="8461" width="16" style="1" customWidth="1"/>
    <col min="8462" max="8462" width="14.5703125" style="1" customWidth="1"/>
    <col min="8463" max="8463" width="13.7109375" style="1" customWidth="1"/>
    <col min="8464" max="8704" width="9.140625" style="1"/>
    <col min="8705" max="8705" width="59" style="1" customWidth="1"/>
    <col min="8706" max="8706" width="11.5703125" style="1" customWidth="1"/>
    <col min="8707" max="8707" width="12" style="1" customWidth="1"/>
    <col min="8708" max="8708" width="15.85546875" style="1" customWidth="1"/>
    <col min="8709" max="8709" width="10.28515625" style="1" customWidth="1"/>
    <col min="8710" max="8710" width="12.28515625" style="1" customWidth="1"/>
    <col min="8711" max="8711" width="16.85546875" style="1" customWidth="1"/>
    <col min="8712" max="8712" width="17.28515625" style="1" customWidth="1"/>
    <col min="8713" max="8713" width="21.7109375" style="1" customWidth="1"/>
    <col min="8714" max="8714" width="0.7109375" style="1" customWidth="1"/>
    <col min="8715" max="8715" width="11.28515625" style="1" customWidth="1"/>
    <col min="8716" max="8716" width="6.28515625" style="1" customWidth="1"/>
    <col min="8717" max="8717" width="16" style="1" customWidth="1"/>
    <col min="8718" max="8718" width="14.5703125" style="1" customWidth="1"/>
    <col min="8719" max="8719" width="13.7109375" style="1" customWidth="1"/>
    <col min="8720" max="8960" width="9.140625" style="1"/>
    <col min="8961" max="8961" width="59" style="1" customWidth="1"/>
    <col min="8962" max="8962" width="11.5703125" style="1" customWidth="1"/>
    <col min="8963" max="8963" width="12" style="1" customWidth="1"/>
    <col min="8964" max="8964" width="15.85546875" style="1" customWidth="1"/>
    <col min="8965" max="8965" width="10.28515625" style="1" customWidth="1"/>
    <col min="8966" max="8966" width="12.28515625" style="1" customWidth="1"/>
    <col min="8967" max="8967" width="16.85546875" style="1" customWidth="1"/>
    <col min="8968" max="8968" width="17.28515625" style="1" customWidth="1"/>
    <col min="8969" max="8969" width="21.7109375" style="1" customWidth="1"/>
    <col min="8970" max="8970" width="0.7109375" style="1" customWidth="1"/>
    <col min="8971" max="8971" width="11.28515625" style="1" customWidth="1"/>
    <col min="8972" max="8972" width="6.28515625" style="1" customWidth="1"/>
    <col min="8973" max="8973" width="16" style="1" customWidth="1"/>
    <col min="8974" max="8974" width="14.5703125" style="1" customWidth="1"/>
    <col min="8975" max="8975" width="13.7109375" style="1" customWidth="1"/>
    <col min="8976" max="9216" width="9.140625" style="1"/>
    <col min="9217" max="9217" width="59" style="1" customWidth="1"/>
    <col min="9218" max="9218" width="11.5703125" style="1" customWidth="1"/>
    <col min="9219" max="9219" width="12" style="1" customWidth="1"/>
    <col min="9220" max="9220" width="15.85546875" style="1" customWidth="1"/>
    <col min="9221" max="9221" width="10.28515625" style="1" customWidth="1"/>
    <col min="9222" max="9222" width="12.28515625" style="1" customWidth="1"/>
    <col min="9223" max="9223" width="16.85546875" style="1" customWidth="1"/>
    <col min="9224" max="9224" width="17.28515625" style="1" customWidth="1"/>
    <col min="9225" max="9225" width="21.7109375" style="1" customWidth="1"/>
    <col min="9226" max="9226" width="0.7109375" style="1" customWidth="1"/>
    <col min="9227" max="9227" width="11.28515625" style="1" customWidth="1"/>
    <col min="9228" max="9228" width="6.28515625" style="1" customWidth="1"/>
    <col min="9229" max="9229" width="16" style="1" customWidth="1"/>
    <col min="9230" max="9230" width="14.5703125" style="1" customWidth="1"/>
    <col min="9231" max="9231" width="13.7109375" style="1" customWidth="1"/>
    <col min="9232" max="9472" width="9.140625" style="1"/>
    <col min="9473" max="9473" width="59" style="1" customWidth="1"/>
    <col min="9474" max="9474" width="11.5703125" style="1" customWidth="1"/>
    <col min="9475" max="9475" width="12" style="1" customWidth="1"/>
    <col min="9476" max="9476" width="15.85546875" style="1" customWidth="1"/>
    <col min="9477" max="9477" width="10.28515625" style="1" customWidth="1"/>
    <col min="9478" max="9478" width="12.28515625" style="1" customWidth="1"/>
    <col min="9479" max="9479" width="16.85546875" style="1" customWidth="1"/>
    <col min="9480" max="9480" width="17.28515625" style="1" customWidth="1"/>
    <col min="9481" max="9481" width="21.7109375" style="1" customWidth="1"/>
    <col min="9482" max="9482" width="0.7109375" style="1" customWidth="1"/>
    <col min="9483" max="9483" width="11.28515625" style="1" customWidth="1"/>
    <col min="9484" max="9484" width="6.28515625" style="1" customWidth="1"/>
    <col min="9485" max="9485" width="16" style="1" customWidth="1"/>
    <col min="9486" max="9486" width="14.5703125" style="1" customWidth="1"/>
    <col min="9487" max="9487" width="13.7109375" style="1" customWidth="1"/>
    <col min="9488" max="9728" width="9.140625" style="1"/>
    <col min="9729" max="9729" width="59" style="1" customWidth="1"/>
    <col min="9730" max="9730" width="11.5703125" style="1" customWidth="1"/>
    <col min="9731" max="9731" width="12" style="1" customWidth="1"/>
    <col min="9732" max="9732" width="15.85546875" style="1" customWidth="1"/>
    <col min="9733" max="9733" width="10.28515625" style="1" customWidth="1"/>
    <col min="9734" max="9734" width="12.28515625" style="1" customWidth="1"/>
    <col min="9735" max="9735" width="16.85546875" style="1" customWidth="1"/>
    <col min="9736" max="9736" width="17.28515625" style="1" customWidth="1"/>
    <col min="9737" max="9737" width="21.7109375" style="1" customWidth="1"/>
    <col min="9738" max="9738" width="0.7109375" style="1" customWidth="1"/>
    <col min="9739" max="9739" width="11.28515625" style="1" customWidth="1"/>
    <col min="9740" max="9740" width="6.28515625" style="1" customWidth="1"/>
    <col min="9741" max="9741" width="16" style="1" customWidth="1"/>
    <col min="9742" max="9742" width="14.5703125" style="1" customWidth="1"/>
    <col min="9743" max="9743" width="13.7109375" style="1" customWidth="1"/>
    <col min="9744" max="9984" width="9.140625" style="1"/>
    <col min="9985" max="9985" width="59" style="1" customWidth="1"/>
    <col min="9986" max="9986" width="11.5703125" style="1" customWidth="1"/>
    <col min="9987" max="9987" width="12" style="1" customWidth="1"/>
    <col min="9988" max="9988" width="15.85546875" style="1" customWidth="1"/>
    <col min="9989" max="9989" width="10.28515625" style="1" customWidth="1"/>
    <col min="9990" max="9990" width="12.28515625" style="1" customWidth="1"/>
    <col min="9991" max="9991" width="16.85546875" style="1" customWidth="1"/>
    <col min="9992" max="9992" width="17.28515625" style="1" customWidth="1"/>
    <col min="9993" max="9993" width="21.7109375" style="1" customWidth="1"/>
    <col min="9994" max="9994" width="0.7109375" style="1" customWidth="1"/>
    <col min="9995" max="9995" width="11.28515625" style="1" customWidth="1"/>
    <col min="9996" max="9996" width="6.28515625" style="1" customWidth="1"/>
    <col min="9997" max="9997" width="16" style="1" customWidth="1"/>
    <col min="9998" max="9998" width="14.5703125" style="1" customWidth="1"/>
    <col min="9999" max="9999" width="13.7109375" style="1" customWidth="1"/>
    <col min="10000" max="10240" width="9.140625" style="1"/>
    <col min="10241" max="10241" width="59" style="1" customWidth="1"/>
    <col min="10242" max="10242" width="11.5703125" style="1" customWidth="1"/>
    <col min="10243" max="10243" width="12" style="1" customWidth="1"/>
    <col min="10244" max="10244" width="15.85546875" style="1" customWidth="1"/>
    <col min="10245" max="10245" width="10.28515625" style="1" customWidth="1"/>
    <col min="10246" max="10246" width="12.28515625" style="1" customWidth="1"/>
    <col min="10247" max="10247" width="16.85546875" style="1" customWidth="1"/>
    <col min="10248" max="10248" width="17.28515625" style="1" customWidth="1"/>
    <col min="10249" max="10249" width="21.7109375" style="1" customWidth="1"/>
    <col min="10250" max="10250" width="0.7109375" style="1" customWidth="1"/>
    <col min="10251" max="10251" width="11.28515625" style="1" customWidth="1"/>
    <col min="10252" max="10252" width="6.28515625" style="1" customWidth="1"/>
    <col min="10253" max="10253" width="16" style="1" customWidth="1"/>
    <col min="10254" max="10254" width="14.5703125" style="1" customWidth="1"/>
    <col min="10255" max="10255" width="13.7109375" style="1" customWidth="1"/>
    <col min="10256" max="10496" width="9.140625" style="1"/>
    <col min="10497" max="10497" width="59" style="1" customWidth="1"/>
    <col min="10498" max="10498" width="11.5703125" style="1" customWidth="1"/>
    <col min="10499" max="10499" width="12" style="1" customWidth="1"/>
    <col min="10500" max="10500" width="15.85546875" style="1" customWidth="1"/>
    <col min="10501" max="10501" width="10.28515625" style="1" customWidth="1"/>
    <col min="10502" max="10502" width="12.28515625" style="1" customWidth="1"/>
    <col min="10503" max="10503" width="16.85546875" style="1" customWidth="1"/>
    <col min="10504" max="10504" width="17.28515625" style="1" customWidth="1"/>
    <col min="10505" max="10505" width="21.7109375" style="1" customWidth="1"/>
    <col min="10506" max="10506" width="0.7109375" style="1" customWidth="1"/>
    <col min="10507" max="10507" width="11.28515625" style="1" customWidth="1"/>
    <col min="10508" max="10508" width="6.28515625" style="1" customWidth="1"/>
    <col min="10509" max="10509" width="16" style="1" customWidth="1"/>
    <col min="10510" max="10510" width="14.5703125" style="1" customWidth="1"/>
    <col min="10511" max="10511" width="13.7109375" style="1" customWidth="1"/>
    <col min="10512" max="10752" width="9.140625" style="1"/>
    <col min="10753" max="10753" width="59" style="1" customWidth="1"/>
    <col min="10754" max="10754" width="11.5703125" style="1" customWidth="1"/>
    <col min="10755" max="10755" width="12" style="1" customWidth="1"/>
    <col min="10756" max="10756" width="15.85546875" style="1" customWidth="1"/>
    <col min="10757" max="10757" width="10.28515625" style="1" customWidth="1"/>
    <col min="10758" max="10758" width="12.28515625" style="1" customWidth="1"/>
    <col min="10759" max="10759" width="16.85546875" style="1" customWidth="1"/>
    <col min="10760" max="10760" width="17.28515625" style="1" customWidth="1"/>
    <col min="10761" max="10761" width="21.7109375" style="1" customWidth="1"/>
    <col min="10762" max="10762" width="0.7109375" style="1" customWidth="1"/>
    <col min="10763" max="10763" width="11.28515625" style="1" customWidth="1"/>
    <col min="10764" max="10764" width="6.28515625" style="1" customWidth="1"/>
    <col min="10765" max="10765" width="16" style="1" customWidth="1"/>
    <col min="10766" max="10766" width="14.5703125" style="1" customWidth="1"/>
    <col min="10767" max="10767" width="13.7109375" style="1" customWidth="1"/>
    <col min="10768" max="11008" width="9.140625" style="1"/>
    <col min="11009" max="11009" width="59" style="1" customWidth="1"/>
    <col min="11010" max="11010" width="11.5703125" style="1" customWidth="1"/>
    <col min="11011" max="11011" width="12" style="1" customWidth="1"/>
    <col min="11012" max="11012" width="15.85546875" style="1" customWidth="1"/>
    <col min="11013" max="11013" width="10.28515625" style="1" customWidth="1"/>
    <col min="11014" max="11014" width="12.28515625" style="1" customWidth="1"/>
    <col min="11015" max="11015" width="16.85546875" style="1" customWidth="1"/>
    <col min="11016" max="11016" width="17.28515625" style="1" customWidth="1"/>
    <col min="11017" max="11017" width="21.7109375" style="1" customWidth="1"/>
    <col min="11018" max="11018" width="0.7109375" style="1" customWidth="1"/>
    <col min="11019" max="11019" width="11.28515625" style="1" customWidth="1"/>
    <col min="11020" max="11020" width="6.28515625" style="1" customWidth="1"/>
    <col min="11021" max="11021" width="16" style="1" customWidth="1"/>
    <col min="11022" max="11022" width="14.5703125" style="1" customWidth="1"/>
    <col min="11023" max="11023" width="13.7109375" style="1" customWidth="1"/>
    <col min="11024" max="11264" width="9.140625" style="1"/>
    <col min="11265" max="11265" width="59" style="1" customWidth="1"/>
    <col min="11266" max="11266" width="11.5703125" style="1" customWidth="1"/>
    <col min="11267" max="11267" width="12" style="1" customWidth="1"/>
    <col min="11268" max="11268" width="15.85546875" style="1" customWidth="1"/>
    <col min="11269" max="11269" width="10.28515625" style="1" customWidth="1"/>
    <col min="11270" max="11270" width="12.28515625" style="1" customWidth="1"/>
    <col min="11271" max="11271" width="16.85546875" style="1" customWidth="1"/>
    <col min="11272" max="11272" width="17.28515625" style="1" customWidth="1"/>
    <col min="11273" max="11273" width="21.7109375" style="1" customWidth="1"/>
    <col min="11274" max="11274" width="0.7109375" style="1" customWidth="1"/>
    <col min="11275" max="11275" width="11.28515625" style="1" customWidth="1"/>
    <col min="11276" max="11276" width="6.28515625" style="1" customWidth="1"/>
    <col min="11277" max="11277" width="16" style="1" customWidth="1"/>
    <col min="11278" max="11278" width="14.5703125" style="1" customWidth="1"/>
    <col min="11279" max="11279" width="13.7109375" style="1" customWidth="1"/>
    <col min="11280" max="11520" width="9.140625" style="1"/>
    <col min="11521" max="11521" width="59" style="1" customWidth="1"/>
    <col min="11522" max="11522" width="11.5703125" style="1" customWidth="1"/>
    <col min="11523" max="11523" width="12" style="1" customWidth="1"/>
    <col min="11524" max="11524" width="15.85546875" style="1" customWidth="1"/>
    <col min="11525" max="11525" width="10.28515625" style="1" customWidth="1"/>
    <col min="11526" max="11526" width="12.28515625" style="1" customWidth="1"/>
    <col min="11527" max="11527" width="16.85546875" style="1" customWidth="1"/>
    <col min="11528" max="11528" width="17.28515625" style="1" customWidth="1"/>
    <col min="11529" max="11529" width="21.7109375" style="1" customWidth="1"/>
    <col min="11530" max="11530" width="0.7109375" style="1" customWidth="1"/>
    <col min="11531" max="11531" width="11.28515625" style="1" customWidth="1"/>
    <col min="11532" max="11532" width="6.28515625" style="1" customWidth="1"/>
    <col min="11533" max="11533" width="16" style="1" customWidth="1"/>
    <col min="11534" max="11534" width="14.5703125" style="1" customWidth="1"/>
    <col min="11535" max="11535" width="13.7109375" style="1" customWidth="1"/>
    <col min="11536" max="11776" width="9.140625" style="1"/>
    <col min="11777" max="11777" width="59" style="1" customWidth="1"/>
    <col min="11778" max="11778" width="11.5703125" style="1" customWidth="1"/>
    <col min="11779" max="11779" width="12" style="1" customWidth="1"/>
    <col min="11780" max="11780" width="15.85546875" style="1" customWidth="1"/>
    <col min="11781" max="11781" width="10.28515625" style="1" customWidth="1"/>
    <col min="11782" max="11782" width="12.28515625" style="1" customWidth="1"/>
    <col min="11783" max="11783" width="16.85546875" style="1" customWidth="1"/>
    <col min="11784" max="11784" width="17.28515625" style="1" customWidth="1"/>
    <col min="11785" max="11785" width="21.7109375" style="1" customWidth="1"/>
    <col min="11786" max="11786" width="0.7109375" style="1" customWidth="1"/>
    <col min="11787" max="11787" width="11.28515625" style="1" customWidth="1"/>
    <col min="11788" max="11788" width="6.28515625" style="1" customWidth="1"/>
    <col min="11789" max="11789" width="16" style="1" customWidth="1"/>
    <col min="11790" max="11790" width="14.5703125" style="1" customWidth="1"/>
    <col min="11791" max="11791" width="13.7109375" style="1" customWidth="1"/>
    <col min="11792" max="12032" width="9.140625" style="1"/>
    <col min="12033" max="12033" width="59" style="1" customWidth="1"/>
    <col min="12034" max="12034" width="11.5703125" style="1" customWidth="1"/>
    <col min="12035" max="12035" width="12" style="1" customWidth="1"/>
    <col min="12036" max="12036" width="15.85546875" style="1" customWidth="1"/>
    <col min="12037" max="12037" width="10.28515625" style="1" customWidth="1"/>
    <col min="12038" max="12038" width="12.28515625" style="1" customWidth="1"/>
    <col min="12039" max="12039" width="16.85546875" style="1" customWidth="1"/>
    <col min="12040" max="12040" width="17.28515625" style="1" customWidth="1"/>
    <col min="12041" max="12041" width="21.7109375" style="1" customWidth="1"/>
    <col min="12042" max="12042" width="0.7109375" style="1" customWidth="1"/>
    <col min="12043" max="12043" width="11.28515625" style="1" customWidth="1"/>
    <col min="12044" max="12044" width="6.28515625" style="1" customWidth="1"/>
    <col min="12045" max="12045" width="16" style="1" customWidth="1"/>
    <col min="12046" max="12046" width="14.5703125" style="1" customWidth="1"/>
    <col min="12047" max="12047" width="13.7109375" style="1" customWidth="1"/>
    <col min="12048" max="12288" width="9.140625" style="1"/>
    <col min="12289" max="12289" width="59" style="1" customWidth="1"/>
    <col min="12290" max="12290" width="11.5703125" style="1" customWidth="1"/>
    <col min="12291" max="12291" width="12" style="1" customWidth="1"/>
    <col min="12292" max="12292" width="15.85546875" style="1" customWidth="1"/>
    <col min="12293" max="12293" width="10.28515625" style="1" customWidth="1"/>
    <col min="12294" max="12294" width="12.28515625" style="1" customWidth="1"/>
    <col min="12295" max="12295" width="16.85546875" style="1" customWidth="1"/>
    <col min="12296" max="12296" width="17.28515625" style="1" customWidth="1"/>
    <col min="12297" max="12297" width="21.7109375" style="1" customWidth="1"/>
    <col min="12298" max="12298" width="0.7109375" style="1" customWidth="1"/>
    <col min="12299" max="12299" width="11.28515625" style="1" customWidth="1"/>
    <col min="12300" max="12300" width="6.28515625" style="1" customWidth="1"/>
    <col min="12301" max="12301" width="16" style="1" customWidth="1"/>
    <col min="12302" max="12302" width="14.5703125" style="1" customWidth="1"/>
    <col min="12303" max="12303" width="13.7109375" style="1" customWidth="1"/>
    <col min="12304" max="12544" width="9.140625" style="1"/>
    <col min="12545" max="12545" width="59" style="1" customWidth="1"/>
    <col min="12546" max="12546" width="11.5703125" style="1" customWidth="1"/>
    <col min="12547" max="12547" width="12" style="1" customWidth="1"/>
    <col min="12548" max="12548" width="15.85546875" style="1" customWidth="1"/>
    <col min="12549" max="12549" width="10.28515625" style="1" customWidth="1"/>
    <col min="12550" max="12550" width="12.28515625" style="1" customWidth="1"/>
    <col min="12551" max="12551" width="16.85546875" style="1" customWidth="1"/>
    <col min="12552" max="12552" width="17.28515625" style="1" customWidth="1"/>
    <col min="12553" max="12553" width="21.7109375" style="1" customWidth="1"/>
    <col min="12554" max="12554" width="0.7109375" style="1" customWidth="1"/>
    <col min="12555" max="12555" width="11.28515625" style="1" customWidth="1"/>
    <col min="12556" max="12556" width="6.28515625" style="1" customWidth="1"/>
    <col min="12557" max="12557" width="16" style="1" customWidth="1"/>
    <col min="12558" max="12558" width="14.5703125" style="1" customWidth="1"/>
    <col min="12559" max="12559" width="13.7109375" style="1" customWidth="1"/>
    <col min="12560" max="12800" width="9.140625" style="1"/>
    <col min="12801" max="12801" width="59" style="1" customWidth="1"/>
    <col min="12802" max="12802" width="11.5703125" style="1" customWidth="1"/>
    <col min="12803" max="12803" width="12" style="1" customWidth="1"/>
    <col min="12804" max="12804" width="15.85546875" style="1" customWidth="1"/>
    <col min="12805" max="12805" width="10.28515625" style="1" customWidth="1"/>
    <col min="12806" max="12806" width="12.28515625" style="1" customWidth="1"/>
    <col min="12807" max="12807" width="16.85546875" style="1" customWidth="1"/>
    <col min="12808" max="12808" width="17.28515625" style="1" customWidth="1"/>
    <col min="12809" max="12809" width="21.7109375" style="1" customWidth="1"/>
    <col min="12810" max="12810" width="0.7109375" style="1" customWidth="1"/>
    <col min="12811" max="12811" width="11.28515625" style="1" customWidth="1"/>
    <col min="12812" max="12812" width="6.28515625" style="1" customWidth="1"/>
    <col min="12813" max="12813" width="16" style="1" customWidth="1"/>
    <col min="12814" max="12814" width="14.5703125" style="1" customWidth="1"/>
    <col min="12815" max="12815" width="13.7109375" style="1" customWidth="1"/>
    <col min="12816" max="13056" width="9.140625" style="1"/>
    <col min="13057" max="13057" width="59" style="1" customWidth="1"/>
    <col min="13058" max="13058" width="11.5703125" style="1" customWidth="1"/>
    <col min="13059" max="13059" width="12" style="1" customWidth="1"/>
    <col min="13060" max="13060" width="15.85546875" style="1" customWidth="1"/>
    <col min="13061" max="13061" width="10.28515625" style="1" customWidth="1"/>
    <col min="13062" max="13062" width="12.28515625" style="1" customWidth="1"/>
    <col min="13063" max="13063" width="16.85546875" style="1" customWidth="1"/>
    <col min="13064" max="13064" width="17.28515625" style="1" customWidth="1"/>
    <col min="13065" max="13065" width="21.7109375" style="1" customWidth="1"/>
    <col min="13066" max="13066" width="0.7109375" style="1" customWidth="1"/>
    <col min="13067" max="13067" width="11.28515625" style="1" customWidth="1"/>
    <col min="13068" max="13068" width="6.28515625" style="1" customWidth="1"/>
    <col min="13069" max="13069" width="16" style="1" customWidth="1"/>
    <col min="13070" max="13070" width="14.5703125" style="1" customWidth="1"/>
    <col min="13071" max="13071" width="13.7109375" style="1" customWidth="1"/>
    <col min="13072" max="13312" width="9.140625" style="1"/>
    <col min="13313" max="13313" width="59" style="1" customWidth="1"/>
    <col min="13314" max="13314" width="11.5703125" style="1" customWidth="1"/>
    <col min="13315" max="13315" width="12" style="1" customWidth="1"/>
    <col min="13316" max="13316" width="15.85546875" style="1" customWidth="1"/>
    <col min="13317" max="13317" width="10.28515625" style="1" customWidth="1"/>
    <col min="13318" max="13318" width="12.28515625" style="1" customWidth="1"/>
    <col min="13319" max="13319" width="16.85546875" style="1" customWidth="1"/>
    <col min="13320" max="13320" width="17.28515625" style="1" customWidth="1"/>
    <col min="13321" max="13321" width="21.7109375" style="1" customWidth="1"/>
    <col min="13322" max="13322" width="0.7109375" style="1" customWidth="1"/>
    <col min="13323" max="13323" width="11.28515625" style="1" customWidth="1"/>
    <col min="13324" max="13324" width="6.28515625" style="1" customWidth="1"/>
    <col min="13325" max="13325" width="16" style="1" customWidth="1"/>
    <col min="13326" max="13326" width="14.5703125" style="1" customWidth="1"/>
    <col min="13327" max="13327" width="13.7109375" style="1" customWidth="1"/>
    <col min="13328" max="13568" width="9.140625" style="1"/>
    <col min="13569" max="13569" width="59" style="1" customWidth="1"/>
    <col min="13570" max="13570" width="11.5703125" style="1" customWidth="1"/>
    <col min="13571" max="13571" width="12" style="1" customWidth="1"/>
    <col min="13572" max="13572" width="15.85546875" style="1" customWidth="1"/>
    <col min="13573" max="13573" width="10.28515625" style="1" customWidth="1"/>
    <col min="13574" max="13574" width="12.28515625" style="1" customWidth="1"/>
    <col min="13575" max="13575" width="16.85546875" style="1" customWidth="1"/>
    <col min="13576" max="13576" width="17.28515625" style="1" customWidth="1"/>
    <col min="13577" max="13577" width="21.7109375" style="1" customWidth="1"/>
    <col min="13578" max="13578" width="0.7109375" style="1" customWidth="1"/>
    <col min="13579" max="13579" width="11.28515625" style="1" customWidth="1"/>
    <col min="13580" max="13580" width="6.28515625" style="1" customWidth="1"/>
    <col min="13581" max="13581" width="16" style="1" customWidth="1"/>
    <col min="13582" max="13582" width="14.5703125" style="1" customWidth="1"/>
    <col min="13583" max="13583" width="13.7109375" style="1" customWidth="1"/>
    <col min="13584" max="13824" width="9.140625" style="1"/>
    <col min="13825" max="13825" width="59" style="1" customWidth="1"/>
    <col min="13826" max="13826" width="11.5703125" style="1" customWidth="1"/>
    <col min="13827" max="13827" width="12" style="1" customWidth="1"/>
    <col min="13828" max="13828" width="15.85546875" style="1" customWidth="1"/>
    <col min="13829" max="13829" width="10.28515625" style="1" customWidth="1"/>
    <col min="13830" max="13830" width="12.28515625" style="1" customWidth="1"/>
    <col min="13831" max="13831" width="16.85546875" style="1" customWidth="1"/>
    <col min="13832" max="13832" width="17.28515625" style="1" customWidth="1"/>
    <col min="13833" max="13833" width="21.7109375" style="1" customWidth="1"/>
    <col min="13834" max="13834" width="0.7109375" style="1" customWidth="1"/>
    <col min="13835" max="13835" width="11.28515625" style="1" customWidth="1"/>
    <col min="13836" max="13836" width="6.28515625" style="1" customWidth="1"/>
    <col min="13837" max="13837" width="16" style="1" customWidth="1"/>
    <col min="13838" max="13838" width="14.5703125" style="1" customWidth="1"/>
    <col min="13839" max="13839" width="13.7109375" style="1" customWidth="1"/>
    <col min="13840" max="14080" width="9.140625" style="1"/>
    <col min="14081" max="14081" width="59" style="1" customWidth="1"/>
    <col min="14082" max="14082" width="11.5703125" style="1" customWidth="1"/>
    <col min="14083" max="14083" width="12" style="1" customWidth="1"/>
    <col min="14084" max="14084" width="15.85546875" style="1" customWidth="1"/>
    <col min="14085" max="14085" width="10.28515625" style="1" customWidth="1"/>
    <col min="14086" max="14086" width="12.28515625" style="1" customWidth="1"/>
    <col min="14087" max="14087" width="16.85546875" style="1" customWidth="1"/>
    <col min="14088" max="14088" width="17.28515625" style="1" customWidth="1"/>
    <col min="14089" max="14089" width="21.7109375" style="1" customWidth="1"/>
    <col min="14090" max="14090" width="0.7109375" style="1" customWidth="1"/>
    <col min="14091" max="14091" width="11.28515625" style="1" customWidth="1"/>
    <col min="14092" max="14092" width="6.28515625" style="1" customWidth="1"/>
    <col min="14093" max="14093" width="16" style="1" customWidth="1"/>
    <col min="14094" max="14094" width="14.5703125" style="1" customWidth="1"/>
    <col min="14095" max="14095" width="13.7109375" style="1" customWidth="1"/>
    <col min="14096" max="14336" width="9.140625" style="1"/>
    <col min="14337" max="14337" width="59" style="1" customWidth="1"/>
    <col min="14338" max="14338" width="11.5703125" style="1" customWidth="1"/>
    <col min="14339" max="14339" width="12" style="1" customWidth="1"/>
    <col min="14340" max="14340" width="15.85546875" style="1" customWidth="1"/>
    <col min="14341" max="14341" width="10.28515625" style="1" customWidth="1"/>
    <col min="14342" max="14342" width="12.28515625" style="1" customWidth="1"/>
    <col min="14343" max="14343" width="16.85546875" style="1" customWidth="1"/>
    <col min="14344" max="14344" width="17.28515625" style="1" customWidth="1"/>
    <col min="14345" max="14345" width="21.7109375" style="1" customWidth="1"/>
    <col min="14346" max="14346" width="0.7109375" style="1" customWidth="1"/>
    <col min="14347" max="14347" width="11.28515625" style="1" customWidth="1"/>
    <col min="14348" max="14348" width="6.28515625" style="1" customWidth="1"/>
    <col min="14349" max="14349" width="16" style="1" customWidth="1"/>
    <col min="14350" max="14350" width="14.5703125" style="1" customWidth="1"/>
    <col min="14351" max="14351" width="13.7109375" style="1" customWidth="1"/>
    <col min="14352" max="14592" width="9.140625" style="1"/>
    <col min="14593" max="14593" width="59" style="1" customWidth="1"/>
    <col min="14594" max="14594" width="11.5703125" style="1" customWidth="1"/>
    <col min="14595" max="14595" width="12" style="1" customWidth="1"/>
    <col min="14596" max="14596" width="15.85546875" style="1" customWidth="1"/>
    <col min="14597" max="14597" width="10.28515625" style="1" customWidth="1"/>
    <col min="14598" max="14598" width="12.28515625" style="1" customWidth="1"/>
    <col min="14599" max="14599" width="16.85546875" style="1" customWidth="1"/>
    <col min="14600" max="14600" width="17.28515625" style="1" customWidth="1"/>
    <col min="14601" max="14601" width="21.7109375" style="1" customWidth="1"/>
    <col min="14602" max="14602" width="0.7109375" style="1" customWidth="1"/>
    <col min="14603" max="14603" width="11.28515625" style="1" customWidth="1"/>
    <col min="14604" max="14604" width="6.28515625" style="1" customWidth="1"/>
    <col min="14605" max="14605" width="16" style="1" customWidth="1"/>
    <col min="14606" max="14606" width="14.5703125" style="1" customWidth="1"/>
    <col min="14607" max="14607" width="13.7109375" style="1" customWidth="1"/>
    <col min="14608" max="14848" width="9.140625" style="1"/>
    <col min="14849" max="14849" width="59" style="1" customWidth="1"/>
    <col min="14850" max="14850" width="11.5703125" style="1" customWidth="1"/>
    <col min="14851" max="14851" width="12" style="1" customWidth="1"/>
    <col min="14852" max="14852" width="15.85546875" style="1" customWidth="1"/>
    <col min="14853" max="14853" width="10.28515625" style="1" customWidth="1"/>
    <col min="14854" max="14854" width="12.28515625" style="1" customWidth="1"/>
    <col min="14855" max="14855" width="16.85546875" style="1" customWidth="1"/>
    <col min="14856" max="14856" width="17.28515625" style="1" customWidth="1"/>
    <col min="14857" max="14857" width="21.7109375" style="1" customWidth="1"/>
    <col min="14858" max="14858" width="0.7109375" style="1" customWidth="1"/>
    <col min="14859" max="14859" width="11.28515625" style="1" customWidth="1"/>
    <col min="14860" max="14860" width="6.28515625" style="1" customWidth="1"/>
    <col min="14861" max="14861" width="16" style="1" customWidth="1"/>
    <col min="14862" max="14862" width="14.5703125" style="1" customWidth="1"/>
    <col min="14863" max="14863" width="13.7109375" style="1" customWidth="1"/>
    <col min="14864" max="15104" width="9.140625" style="1"/>
    <col min="15105" max="15105" width="59" style="1" customWidth="1"/>
    <col min="15106" max="15106" width="11.5703125" style="1" customWidth="1"/>
    <col min="15107" max="15107" width="12" style="1" customWidth="1"/>
    <col min="15108" max="15108" width="15.85546875" style="1" customWidth="1"/>
    <col min="15109" max="15109" width="10.28515625" style="1" customWidth="1"/>
    <col min="15110" max="15110" width="12.28515625" style="1" customWidth="1"/>
    <col min="15111" max="15111" width="16.85546875" style="1" customWidth="1"/>
    <col min="15112" max="15112" width="17.28515625" style="1" customWidth="1"/>
    <col min="15113" max="15113" width="21.7109375" style="1" customWidth="1"/>
    <col min="15114" max="15114" width="0.7109375" style="1" customWidth="1"/>
    <col min="15115" max="15115" width="11.28515625" style="1" customWidth="1"/>
    <col min="15116" max="15116" width="6.28515625" style="1" customWidth="1"/>
    <col min="15117" max="15117" width="16" style="1" customWidth="1"/>
    <col min="15118" max="15118" width="14.5703125" style="1" customWidth="1"/>
    <col min="15119" max="15119" width="13.7109375" style="1" customWidth="1"/>
    <col min="15120" max="15360" width="9.140625" style="1"/>
    <col min="15361" max="15361" width="59" style="1" customWidth="1"/>
    <col min="15362" max="15362" width="11.5703125" style="1" customWidth="1"/>
    <col min="15363" max="15363" width="12" style="1" customWidth="1"/>
    <col min="15364" max="15364" width="15.85546875" style="1" customWidth="1"/>
    <col min="15365" max="15365" width="10.28515625" style="1" customWidth="1"/>
    <col min="15366" max="15366" width="12.28515625" style="1" customWidth="1"/>
    <col min="15367" max="15367" width="16.85546875" style="1" customWidth="1"/>
    <col min="15368" max="15368" width="17.28515625" style="1" customWidth="1"/>
    <col min="15369" max="15369" width="21.7109375" style="1" customWidth="1"/>
    <col min="15370" max="15370" width="0.7109375" style="1" customWidth="1"/>
    <col min="15371" max="15371" width="11.28515625" style="1" customWidth="1"/>
    <col min="15372" max="15372" width="6.28515625" style="1" customWidth="1"/>
    <col min="15373" max="15373" width="16" style="1" customWidth="1"/>
    <col min="15374" max="15374" width="14.5703125" style="1" customWidth="1"/>
    <col min="15375" max="15375" width="13.7109375" style="1" customWidth="1"/>
    <col min="15376" max="15616" width="9.140625" style="1"/>
    <col min="15617" max="15617" width="59" style="1" customWidth="1"/>
    <col min="15618" max="15618" width="11.5703125" style="1" customWidth="1"/>
    <col min="15619" max="15619" width="12" style="1" customWidth="1"/>
    <col min="15620" max="15620" width="15.85546875" style="1" customWidth="1"/>
    <col min="15621" max="15621" width="10.28515625" style="1" customWidth="1"/>
    <col min="15622" max="15622" width="12.28515625" style="1" customWidth="1"/>
    <col min="15623" max="15623" width="16.85546875" style="1" customWidth="1"/>
    <col min="15624" max="15624" width="17.28515625" style="1" customWidth="1"/>
    <col min="15625" max="15625" width="21.7109375" style="1" customWidth="1"/>
    <col min="15626" max="15626" width="0.7109375" style="1" customWidth="1"/>
    <col min="15627" max="15627" width="11.28515625" style="1" customWidth="1"/>
    <col min="15628" max="15628" width="6.28515625" style="1" customWidth="1"/>
    <col min="15629" max="15629" width="16" style="1" customWidth="1"/>
    <col min="15630" max="15630" width="14.5703125" style="1" customWidth="1"/>
    <col min="15631" max="15631" width="13.7109375" style="1" customWidth="1"/>
    <col min="15632" max="15872" width="9.140625" style="1"/>
    <col min="15873" max="15873" width="59" style="1" customWidth="1"/>
    <col min="15874" max="15874" width="11.5703125" style="1" customWidth="1"/>
    <col min="15875" max="15875" width="12" style="1" customWidth="1"/>
    <col min="15876" max="15876" width="15.85546875" style="1" customWidth="1"/>
    <col min="15877" max="15877" width="10.28515625" style="1" customWidth="1"/>
    <col min="15878" max="15878" width="12.28515625" style="1" customWidth="1"/>
    <col min="15879" max="15879" width="16.85546875" style="1" customWidth="1"/>
    <col min="15880" max="15880" width="17.28515625" style="1" customWidth="1"/>
    <col min="15881" max="15881" width="21.7109375" style="1" customWidth="1"/>
    <col min="15882" max="15882" width="0.7109375" style="1" customWidth="1"/>
    <col min="15883" max="15883" width="11.28515625" style="1" customWidth="1"/>
    <col min="15884" max="15884" width="6.28515625" style="1" customWidth="1"/>
    <col min="15885" max="15885" width="16" style="1" customWidth="1"/>
    <col min="15886" max="15886" width="14.5703125" style="1" customWidth="1"/>
    <col min="15887" max="15887" width="13.7109375" style="1" customWidth="1"/>
    <col min="15888" max="16128" width="9.140625" style="1"/>
    <col min="16129" max="16129" width="59" style="1" customWidth="1"/>
    <col min="16130" max="16130" width="11.5703125" style="1" customWidth="1"/>
    <col min="16131" max="16131" width="12" style="1" customWidth="1"/>
    <col min="16132" max="16132" width="15.85546875" style="1" customWidth="1"/>
    <col min="16133" max="16133" width="10.28515625" style="1" customWidth="1"/>
    <col min="16134" max="16134" width="12.28515625" style="1" customWidth="1"/>
    <col min="16135" max="16135" width="16.85546875" style="1" customWidth="1"/>
    <col min="16136" max="16136" width="17.28515625" style="1" customWidth="1"/>
    <col min="16137" max="16137" width="21.7109375" style="1" customWidth="1"/>
    <col min="16138" max="16138" width="0.7109375" style="1" customWidth="1"/>
    <col min="16139" max="16139" width="11.28515625" style="1" customWidth="1"/>
    <col min="16140" max="16140" width="6.28515625" style="1" customWidth="1"/>
    <col min="16141" max="16141" width="16" style="1" customWidth="1"/>
    <col min="16142" max="16142" width="14.5703125" style="1" customWidth="1"/>
    <col min="16143" max="16143" width="13.7109375" style="1" customWidth="1"/>
    <col min="16144" max="16384" width="9.140625" style="1"/>
  </cols>
  <sheetData>
    <row r="1" spans="1:13" ht="18.75" customHeight="1">
      <c r="E1" s="4" t="s">
        <v>0</v>
      </c>
      <c r="F1" s="4"/>
      <c r="H1" s="6"/>
    </row>
    <row r="2" spans="1:13" ht="64.150000000000006" customHeight="1">
      <c r="E2" s="146" t="s">
        <v>48</v>
      </c>
      <c r="F2" s="146"/>
      <c r="G2" s="146"/>
      <c r="H2" s="146"/>
    </row>
    <row r="3" spans="1:13" ht="36" customHeight="1">
      <c r="A3" s="83" t="s">
        <v>49</v>
      </c>
      <c r="E3" s="147" t="s">
        <v>1</v>
      </c>
      <c r="F3" s="147"/>
      <c r="G3" s="147"/>
      <c r="H3" s="147"/>
    </row>
    <row r="4" spans="1:13" ht="28.5" customHeight="1">
      <c r="E4" s="147" t="s">
        <v>43</v>
      </c>
      <c r="F4" s="147"/>
      <c r="G4" s="147"/>
      <c r="H4" s="147"/>
    </row>
    <row r="5" spans="1:13" ht="12" customHeight="1">
      <c r="F5" s="8"/>
      <c r="G5" s="9"/>
      <c r="H5" s="6"/>
    </row>
    <row r="6" spans="1:13" ht="17.25" customHeight="1">
      <c r="F6" s="2" t="s">
        <v>2</v>
      </c>
      <c r="G6" s="10"/>
      <c r="H6" s="6"/>
    </row>
    <row r="7" spans="1:13" ht="132" customHeight="1">
      <c r="E7" s="148" t="s">
        <v>47</v>
      </c>
      <c r="F7" s="148"/>
      <c r="G7" s="148"/>
      <c r="H7" s="148"/>
      <c r="I7" s="148"/>
    </row>
    <row r="8" spans="1:13" ht="25.5" customHeight="1">
      <c r="A8" s="149" t="s">
        <v>3</v>
      </c>
      <c r="B8" s="149"/>
      <c r="C8" s="149"/>
      <c r="D8" s="149"/>
      <c r="E8" s="149"/>
      <c r="F8" s="149"/>
      <c r="G8" s="149"/>
      <c r="H8" s="149"/>
      <c r="I8" s="149"/>
    </row>
    <row r="9" spans="1:13" ht="9" customHeight="1">
      <c r="A9" s="8"/>
      <c r="B9" s="8"/>
      <c r="C9" s="8"/>
      <c r="D9" s="8"/>
      <c r="E9" s="8"/>
      <c r="F9" s="8"/>
      <c r="G9" s="11"/>
    </row>
    <row r="10" spans="1:13" ht="41.25" customHeight="1">
      <c r="A10" s="145" t="s">
        <v>44</v>
      </c>
      <c r="B10" s="145"/>
      <c r="C10" s="145"/>
      <c r="D10" s="145"/>
      <c r="E10" s="145"/>
      <c r="F10" s="145"/>
      <c r="G10" s="145"/>
      <c r="H10" s="145"/>
      <c r="I10" s="145"/>
    </row>
    <row r="11" spans="1:13" ht="9.75" customHeight="1">
      <c r="F11" s="12"/>
      <c r="G11" s="13"/>
    </row>
    <row r="12" spans="1:13" ht="20.25">
      <c r="A12" s="14" t="s">
        <v>4</v>
      </c>
      <c r="B12" s="150" t="s">
        <v>5</v>
      </c>
      <c r="C12" s="150"/>
      <c r="D12" s="150"/>
      <c r="E12" s="150"/>
      <c r="F12" s="150"/>
      <c r="G12" s="150"/>
      <c r="H12" s="150"/>
      <c r="I12" s="150"/>
    </row>
    <row r="13" spans="1:13" ht="0.75" customHeight="1">
      <c r="A13" s="14"/>
      <c r="B13" s="15"/>
      <c r="C13" s="15"/>
      <c r="D13" s="15"/>
      <c r="E13" s="15"/>
      <c r="F13" s="15"/>
      <c r="G13" s="15"/>
    </row>
    <row r="14" spans="1:13" ht="36" customHeight="1">
      <c r="A14" s="14" t="s">
        <v>6</v>
      </c>
      <c r="B14" s="151" t="s">
        <v>46</v>
      </c>
      <c r="C14" s="151"/>
      <c r="D14" s="151"/>
      <c r="E14" s="151"/>
      <c r="F14" s="151"/>
      <c r="G14" s="151"/>
      <c r="H14" s="151"/>
      <c r="I14" s="151"/>
    </row>
    <row r="15" spans="1:13" ht="20.25">
      <c r="A15" s="14" t="s">
        <v>7</v>
      </c>
      <c r="B15" s="16" t="s">
        <v>8</v>
      </c>
      <c r="C15" s="16"/>
      <c r="D15" s="17"/>
      <c r="E15" s="17"/>
      <c r="F15" s="17"/>
      <c r="G15" s="18"/>
      <c r="H15" s="19"/>
      <c r="I15" s="19"/>
      <c r="L15" s="7"/>
      <c r="M15" s="7"/>
    </row>
    <row r="16" spans="1:13" ht="21.75" customHeight="1" thickBot="1">
      <c r="A16" s="1" t="s">
        <v>9</v>
      </c>
      <c r="F16" s="12"/>
      <c r="G16" s="13"/>
      <c r="K16" s="13"/>
      <c r="L16" s="7"/>
      <c r="M16" s="7"/>
    </row>
    <row r="17" spans="1:20" s="20" customFormat="1" ht="19.5" customHeight="1" thickBot="1">
      <c r="A17" s="152" t="s">
        <v>10</v>
      </c>
      <c r="B17" s="154" t="s">
        <v>11</v>
      </c>
      <c r="C17" s="155"/>
      <c r="D17" s="155"/>
      <c r="E17" s="155"/>
      <c r="F17" s="152" t="s">
        <v>12</v>
      </c>
      <c r="G17" s="156" t="s">
        <v>13</v>
      </c>
      <c r="H17" s="157"/>
      <c r="I17" s="158"/>
    </row>
    <row r="18" spans="1:20" s="20" customFormat="1" ht="64.5" customHeight="1" thickBot="1">
      <c r="A18" s="153"/>
      <c r="B18" s="21" t="s">
        <v>14</v>
      </c>
      <c r="C18" s="22" t="s">
        <v>15</v>
      </c>
      <c r="D18" s="22" t="s">
        <v>16</v>
      </c>
      <c r="E18" s="22" t="s">
        <v>17</v>
      </c>
      <c r="F18" s="153"/>
      <c r="G18" s="23" t="s">
        <v>18</v>
      </c>
      <c r="H18" s="23" t="s">
        <v>19</v>
      </c>
      <c r="I18" s="23" t="s">
        <v>45</v>
      </c>
    </row>
    <row r="19" spans="1:20" s="28" customFormat="1" ht="12.75" customHeight="1">
      <c r="A19" s="24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6">
        <v>8</v>
      </c>
      <c r="I19" s="27">
        <v>9</v>
      </c>
    </row>
    <row r="20" spans="1:20" s="28" customFormat="1" ht="24.75" customHeight="1">
      <c r="A20" s="159" t="s">
        <v>20</v>
      </c>
      <c r="B20" s="160"/>
      <c r="C20" s="160"/>
      <c r="D20" s="160"/>
      <c r="E20" s="160"/>
      <c r="F20" s="160"/>
      <c r="G20" s="29">
        <f>G21+G47</f>
        <v>1541284</v>
      </c>
      <c r="H20" s="29">
        <f>H21+H47</f>
        <v>707130</v>
      </c>
      <c r="I20" s="29">
        <f>I21+I47</f>
        <v>691607</v>
      </c>
    </row>
    <row r="21" spans="1:20" s="20" customFormat="1" ht="24.75" customHeight="1">
      <c r="A21" s="161" t="s">
        <v>5</v>
      </c>
      <c r="B21" s="162"/>
      <c r="C21" s="162"/>
      <c r="D21" s="162"/>
      <c r="E21" s="162"/>
      <c r="F21" s="162"/>
      <c r="G21" s="29">
        <f>G22+G23+G24+G25+G26+G27+G29+G30+G31+G32+G33+G34+G35+G36+G37+G38+G39+G40+G42+G43+G28+G44+G41+G45</f>
        <v>913052</v>
      </c>
      <c r="H21" s="29">
        <f>SUM(H22:H46)</f>
        <v>557410</v>
      </c>
      <c r="I21" s="29">
        <f>SUM(I22:I46)</f>
        <v>544404</v>
      </c>
      <c r="K21" s="30"/>
      <c r="M21" s="30">
        <f>M22+M24</f>
        <v>510000</v>
      </c>
    </row>
    <row r="22" spans="1:20" s="38" customFormat="1" ht="15.75" customHeight="1">
      <c r="A22" s="31" t="s">
        <v>5</v>
      </c>
      <c r="B22" s="32">
        <v>1</v>
      </c>
      <c r="C22" s="33">
        <v>102</v>
      </c>
      <c r="D22" s="34" t="s">
        <v>21</v>
      </c>
      <c r="E22" s="35">
        <v>121</v>
      </c>
      <c r="F22" s="36" t="s">
        <v>22</v>
      </c>
      <c r="G22" s="37">
        <v>100000</v>
      </c>
      <c r="H22" s="37">
        <v>100000</v>
      </c>
      <c r="I22" s="37">
        <v>100000</v>
      </c>
      <c r="J22" s="1"/>
      <c r="K22" s="1"/>
      <c r="L22" s="1"/>
      <c r="M22" s="7">
        <f>G22+G23</f>
        <v>150000</v>
      </c>
      <c r="N22" s="1"/>
      <c r="O22" s="1"/>
      <c r="P22" s="1"/>
      <c r="Q22" s="1"/>
      <c r="R22" s="1"/>
      <c r="S22" s="1"/>
      <c r="T22" s="1"/>
    </row>
    <row r="23" spans="1:20" s="38" customFormat="1" ht="15.75" customHeight="1">
      <c r="A23" s="31" t="s">
        <v>5</v>
      </c>
      <c r="B23" s="32">
        <v>1</v>
      </c>
      <c r="C23" s="33">
        <v>102</v>
      </c>
      <c r="D23" s="34" t="s">
        <v>21</v>
      </c>
      <c r="E23" s="35">
        <v>129</v>
      </c>
      <c r="F23" s="36" t="s">
        <v>22</v>
      </c>
      <c r="G23" s="37">
        <v>50000</v>
      </c>
      <c r="H23" s="37">
        <v>50000</v>
      </c>
      <c r="I23" s="37">
        <v>50000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38" customFormat="1" ht="15.75" customHeight="1">
      <c r="A24" s="31" t="s">
        <v>5</v>
      </c>
      <c r="B24" s="32">
        <v>1</v>
      </c>
      <c r="C24" s="33">
        <v>104</v>
      </c>
      <c r="D24" s="34" t="s">
        <v>23</v>
      </c>
      <c r="E24" s="35">
        <v>121</v>
      </c>
      <c r="F24" s="36" t="s">
        <v>22</v>
      </c>
      <c r="G24" s="37">
        <v>260000</v>
      </c>
      <c r="H24" s="37">
        <v>200000</v>
      </c>
      <c r="I24" s="37">
        <v>200000</v>
      </c>
      <c r="J24" s="1"/>
      <c r="K24" s="7"/>
      <c r="L24" s="1"/>
      <c r="M24" s="7">
        <f>G24+G25</f>
        <v>360000</v>
      </c>
      <c r="N24" s="1"/>
      <c r="O24" s="1"/>
      <c r="P24" s="1"/>
      <c r="Q24" s="1"/>
      <c r="R24" s="1"/>
      <c r="S24" s="1"/>
      <c r="T24" s="1"/>
    </row>
    <row r="25" spans="1:20" s="38" customFormat="1" ht="15.75" customHeight="1">
      <c r="A25" s="31" t="s">
        <v>5</v>
      </c>
      <c r="B25" s="32">
        <v>1</v>
      </c>
      <c r="C25" s="33">
        <v>104</v>
      </c>
      <c r="D25" s="34" t="s">
        <v>23</v>
      </c>
      <c r="E25" s="35">
        <v>129</v>
      </c>
      <c r="F25" s="36" t="s">
        <v>22</v>
      </c>
      <c r="G25" s="37">
        <v>100000</v>
      </c>
      <c r="H25" s="37">
        <v>50000</v>
      </c>
      <c r="I25" s="37">
        <v>50000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38" customFormat="1" ht="3" customHeight="1">
      <c r="A26" s="31" t="s">
        <v>5</v>
      </c>
      <c r="B26" s="32">
        <v>1</v>
      </c>
      <c r="C26" s="33">
        <v>104</v>
      </c>
      <c r="D26" s="34" t="s">
        <v>23</v>
      </c>
      <c r="E26" s="35">
        <v>244</v>
      </c>
      <c r="F26" s="36" t="s">
        <v>22</v>
      </c>
      <c r="G26" s="37">
        <v>0</v>
      </c>
      <c r="H26" s="37">
        <v>0</v>
      </c>
      <c r="I26" s="37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38" customFormat="1" ht="15" customHeight="1">
      <c r="A27" s="31" t="s">
        <v>5</v>
      </c>
      <c r="B27" s="32">
        <v>1</v>
      </c>
      <c r="C27" s="33">
        <v>104</v>
      </c>
      <c r="D27" s="34" t="s">
        <v>23</v>
      </c>
      <c r="E27" s="35">
        <v>853</v>
      </c>
      <c r="F27" s="36" t="s">
        <v>22</v>
      </c>
      <c r="G27" s="37">
        <v>5195</v>
      </c>
      <c r="H27" s="37">
        <v>5000</v>
      </c>
      <c r="I27" s="37">
        <v>2520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38" customFormat="1" ht="15.6" hidden="1" customHeight="1">
      <c r="A28" s="31" t="s">
        <v>5</v>
      </c>
      <c r="B28" s="32">
        <v>1</v>
      </c>
      <c r="C28" s="39">
        <v>107</v>
      </c>
      <c r="D28" s="40" t="s">
        <v>24</v>
      </c>
      <c r="E28" s="41">
        <v>853</v>
      </c>
      <c r="F28" s="42" t="s">
        <v>22</v>
      </c>
      <c r="G28" s="43">
        <v>0</v>
      </c>
      <c r="H28" s="43">
        <v>0</v>
      </c>
      <c r="I28" s="43"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38" customFormat="1" ht="15.75" customHeight="1">
      <c r="A29" s="31" t="s">
        <v>5</v>
      </c>
      <c r="B29" s="32">
        <v>1</v>
      </c>
      <c r="C29" s="125">
        <v>113</v>
      </c>
      <c r="D29" s="126" t="s">
        <v>25</v>
      </c>
      <c r="E29" s="127">
        <v>242</v>
      </c>
      <c r="F29" s="128" t="s">
        <v>22</v>
      </c>
      <c r="G29" s="129">
        <f>8000+8400+6000+12000</f>
        <v>34400</v>
      </c>
      <c r="H29" s="129">
        <v>0</v>
      </c>
      <c r="I29" s="129">
        <v>0</v>
      </c>
      <c r="J29" s="1"/>
      <c r="K29" s="1"/>
      <c r="L29" s="1"/>
      <c r="M29" s="7">
        <f>G29+G30+G31</f>
        <v>89400</v>
      </c>
      <c r="N29" s="1"/>
      <c r="O29" s="1"/>
      <c r="P29" s="1"/>
      <c r="Q29" s="1"/>
      <c r="R29" s="1"/>
      <c r="S29" s="1"/>
      <c r="T29" s="1"/>
    </row>
    <row r="30" spans="1:20" ht="16.5" customHeight="1">
      <c r="A30" s="31" t="s">
        <v>5</v>
      </c>
      <c r="B30" s="32">
        <v>1</v>
      </c>
      <c r="C30" s="125">
        <v>113</v>
      </c>
      <c r="D30" s="126" t="s">
        <v>25</v>
      </c>
      <c r="E30" s="127">
        <v>244</v>
      </c>
      <c r="F30" s="128" t="s">
        <v>22</v>
      </c>
      <c r="G30" s="129">
        <f>5000</f>
        <v>5000</v>
      </c>
      <c r="H30" s="129">
        <v>0</v>
      </c>
      <c r="I30" s="129">
        <v>0</v>
      </c>
      <c r="L30" s="7"/>
    </row>
    <row r="31" spans="1:20" ht="16.5" customHeight="1">
      <c r="A31" s="31" t="s">
        <v>5</v>
      </c>
      <c r="B31" s="32">
        <v>1</v>
      </c>
      <c r="C31" s="125">
        <v>113</v>
      </c>
      <c r="D31" s="126" t="s">
        <v>25</v>
      </c>
      <c r="E31" s="127">
        <v>247</v>
      </c>
      <c r="F31" s="128" t="s">
        <v>22</v>
      </c>
      <c r="G31" s="129">
        <f>40000+10000</f>
        <v>50000</v>
      </c>
      <c r="H31" s="129">
        <v>20000</v>
      </c>
      <c r="I31" s="129">
        <v>20000</v>
      </c>
    </row>
    <row r="32" spans="1:20" ht="16.5" customHeight="1">
      <c r="A32" s="31" t="s">
        <v>5</v>
      </c>
      <c r="B32" s="32">
        <v>1</v>
      </c>
      <c r="C32" s="105">
        <v>113</v>
      </c>
      <c r="D32" s="106" t="s">
        <v>26</v>
      </c>
      <c r="E32" s="107">
        <v>540</v>
      </c>
      <c r="F32" s="108" t="s">
        <v>22</v>
      </c>
      <c r="G32" s="109">
        <v>6987</v>
      </c>
      <c r="H32" s="109">
        <v>0</v>
      </c>
      <c r="I32" s="109">
        <v>0</v>
      </c>
    </row>
    <row r="33" spans="1:13" ht="16.149999999999999" customHeight="1">
      <c r="A33" s="31" t="s">
        <v>5</v>
      </c>
      <c r="B33" s="32">
        <v>1</v>
      </c>
      <c r="C33" s="105">
        <v>113</v>
      </c>
      <c r="D33" s="106" t="s">
        <v>27</v>
      </c>
      <c r="E33" s="107">
        <v>244</v>
      </c>
      <c r="F33" s="108" t="s">
        <v>22</v>
      </c>
      <c r="G33" s="109">
        <v>18000</v>
      </c>
      <c r="H33" s="109">
        <v>18000</v>
      </c>
      <c r="I33" s="109">
        <v>8000</v>
      </c>
    </row>
    <row r="34" spans="1:13" ht="16.149999999999999" hidden="1" customHeight="1">
      <c r="A34" s="31" t="s">
        <v>5</v>
      </c>
      <c r="B34" s="32">
        <v>1</v>
      </c>
      <c r="C34" s="105">
        <v>113</v>
      </c>
      <c r="D34" s="106" t="s">
        <v>27</v>
      </c>
      <c r="E34" s="107">
        <v>831</v>
      </c>
      <c r="F34" s="108" t="s">
        <v>22</v>
      </c>
      <c r="G34" s="109">
        <v>0</v>
      </c>
      <c r="H34" s="109">
        <v>0</v>
      </c>
      <c r="I34" s="109">
        <v>0</v>
      </c>
      <c r="K34" s="7"/>
    </row>
    <row r="35" spans="1:13" ht="16.5" customHeight="1">
      <c r="A35" s="31" t="s">
        <v>5</v>
      </c>
      <c r="B35" s="32">
        <v>1</v>
      </c>
      <c r="C35" s="105">
        <v>113</v>
      </c>
      <c r="D35" s="106" t="s">
        <v>27</v>
      </c>
      <c r="E35" s="107">
        <v>851</v>
      </c>
      <c r="F35" s="108" t="s">
        <v>22</v>
      </c>
      <c r="G35" s="109">
        <v>30000</v>
      </c>
      <c r="H35" s="109">
        <v>5000</v>
      </c>
      <c r="I35" s="109">
        <v>5000</v>
      </c>
    </row>
    <row r="36" spans="1:13" ht="16.5" customHeight="1">
      <c r="A36" s="31" t="s">
        <v>5</v>
      </c>
      <c r="B36" s="32">
        <v>1</v>
      </c>
      <c r="C36" s="105">
        <v>113</v>
      </c>
      <c r="D36" s="106" t="s">
        <v>27</v>
      </c>
      <c r="E36" s="107">
        <v>852</v>
      </c>
      <c r="F36" s="108" t="s">
        <v>22</v>
      </c>
      <c r="G36" s="109">
        <v>5000</v>
      </c>
      <c r="H36" s="109">
        <v>0</v>
      </c>
      <c r="I36" s="109">
        <v>0</v>
      </c>
      <c r="L36" s="7"/>
      <c r="M36" s="7">
        <f>G35+G36+G37+G34</f>
        <v>40000</v>
      </c>
    </row>
    <row r="37" spans="1:13" ht="16.5" customHeight="1">
      <c r="A37" s="31" t="s">
        <v>5</v>
      </c>
      <c r="B37" s="32">
        <v>1</v>
      </c>
      <c r="C37" s="105">
        <v>113</v>
      </c>
      <c r="D37" s="106" t="s">
        <v>27</v>
      </c>
      <c r="E37" s="107">
        <v>853</v>
      </c>
      <c r="F37" s="108" t="s">
        <v>22</v>
      </c>
      <c r="G37" s="109">
        <v>5000</v>
      </c>
      <c r="H37" s="109">
        <v>0</v>
      </c>
      <c r="I37" s="109">
        <v>0</v>
      </c>
      <c r="L37" s="7"/>
    </row>
    <row r="38" spans="1:13" ht="16.5" customHeight="1">
      <c r="A38" s="31" t="s">
        <v>5</v>
      </c>
      <c r="B38" s="32">
        <v>1</v>
      </c>
      <c r="C38" s="105">
        <v>113</v>
      </c>
      <c r="D38" s="106" t="s">
        <v>28</v>
      </c>
      <c r="E38" s="107">
        <v>244</v>
      </c>
      <c r="F38" s="108" t="s">
        <v>22</v>
      </c>
      <c r="G38" s="109">
        <v>20000</v>
      </c>
      <c r="H38" s="109">
        <v>3862</v>
      </c>
      <c r="I38" s="109">
        <v>0</v>
      </c>
      <c r="L38" s="7"/>
    </row>
    <row r="39" spans="1:13" ht="17.25" customHeight="1">
      <c r="A39" s="31" t="s">
        <v>5</v>
      </c>
      <c r="B39" s="32">
        <v>1</v>
      </c>
      <c r="C39" s="110">
        <v>203</v>
      </c>
      <c r="D39" s="111" t="s">
        <v>29</v>
      </c>
      <c r="E39" s="112">
        <v>121</v>
      </c>
      <c r="F39" s="113" t="s">
        <v>22</v>
      </c>
      <c r="G39" s="114">
        <v>81702</v>
      </c>
      <c r="H39" s="114">
        <v>81702</v>
      </c>
      <c r="I39" s="114">
        <v>81702</v>
      </c>
    </row>
    <row r="40" spans="1:13" ht="17.25" customHeight="1">
      <c r="A40" s="31" t="s">
        <v>5</v>
      </c>
      <c r="B40" s="32">
        <v>1</v>
      </c>
      <c r="C40" s="110">
        <v>203</v>
      </c>
      <c r="D40" s="111" t="s">
        <v>29</v>
      </c>
      <c r="E40" s="112">
        <v>129</v>
      </c>
      <c r="F40" s="113" t="s">
        <v>22</v>
      </c>
      <c r="G40" s="114">
        <v>10768</v>
      </c>
      <c r="H40" s="114">
        <v>13846</v>
      </c>
      <c r="I40" s="114">
        <v>17182</v>
      </c>
    </row>
    <row r="41" spans="1:13" ht="16.149999999999999" customHeight="1">
      <c r="A41" s="31" t="s">
        <v>5</v>
      </c>
      <c r="B41" s="32">
        <v>1</v>
      </c>
      <c r="C41" s="120">
        <v>310</v>
      </c>
      <c r="D41" s="121" t="s">
        <v>30</v>
      </c>
      <c r="E41" s="122">
        <v>244</v>
      </c>
      <c r="F41" s="123" t="s">
        <v>22</v>
      </c>
      <c r="G41" s="124">
        <v>1000</v>
      </c>
      <c r="H41" s="124">
        <v>0</v>
      </c>
      <c r="I41" s="124">
        <v>0</v>
      </c>
    </row>
    <row r="42" spans="1:13" ht="16.149999999999999" hidden="1" customHeight="1">
      <c r="A42" s="31" t="s">
        <v>5</v>
      </c>
      <c r="B42" s="32">
        <v>1</v>
      </c>
      <c r="C42" s="44">
        <v>412</v>
      </c>
      <c r="D42" s="45" t="s">
        <v>31</v>
      </c>
      <c r="E42" s="46">
        <v>244</v>
      </c>
      <c r="F42" s="47" t="s">
        <v>22</v>
      </c>
      <c r="G42" s="48">
        <v>0</v>
      </c>
      <c r="H42" s="48">
        <v>0</v>
      </c>
      <c r="I42" s="48">
        <v>0</v>
      </c>
    </row>
    <row r="43" spans="1:13" ht="15" customHeight="1">
      <c r="A43" s="31" t="s">
        <v>5</v>
      </c>
      <c r="B43" s="32">
        <v>1</v>
      </c>
      <c r="C43" s="115">
        <v>503</v>
      </c>
      <c r="D43" s="116" t="s">
        <v>32</v>
      </c>
      <c r="E43" s="117">
        <v>247</v>
      </c>
      <c r="F43" s="118" t="s">
        <v>22</v>
      </c>
      <c r="G43" s="119">
        <v>90000</v>
      </c>
      <c r="H43" s="119">
        <v>0</v>
      </c>
      <c r="I43" s="119">
        <v>0</v>
      </c>
    </row>
    <row r="44" spans="1:13" ht="3.6" customHeight="1">
      <c r="A44" s="31" t="s">
        <v>5</v>
      </c>
      <c r="B44" s="32">
        <v>1</v>
      </c>
      <c r="C44" s="49">
        <v>503</v>
      </c>
      <c r="D44" s="50" t="s">
        <v>33</v>
      </c>
      <c r="E44" s="53">
        <v>244</v>
      </c>
      <c r="F44" s="51" t="s">
        <v>22</v>
      </c>
      <c r="G44" s="52">
        <v>0</v>
      </c>
      <c r="H44" s="52">
        <v>0</v>
      </c>
      <c r="I44" s="52">
        <v>0</v>
      </c>
    </row>
    <row r="45" spans="1:13" ht="15" customHeight="1">
      <c r="A45" s="54" t="s">
        <v>5</v>
      </c>
      <c r="B45" s="55">
        <v>1</v>
      </c>
      <c r="C45" s="56">
        <v>1001</v>
      </c>
      <c r="D45" s="57" t="s">
        <v>34</v>
      </c>
      <c r="E45" s="55">
        <v>312</v>
      </c>
      <c r="F45" s="58" t="s">
        <v>22</v>
      </c>
      <c r="G45" s="59">
        <v>40000</v>
      </c>
      <c r="H45" s="59">
        <v>10000</v>
      </c>
      <c r="I45" s="59">
        <v>10000</v>
      </c>
    </row>
    <row r="46" spans="1:13" ht="15.6" customHeight="1" thickBot="1">
      <c r="A46" s="60"/>
      <c r="B46" s="61"/>
      <c r="C46" s="62"/>
      <c r="D46" s="63"/>
      <c r="E46" s="61"/>
      <c r="F46" s="64"/>
      <c r="G46" s="65"/>
      <c r="H46" s="65"/>
      <c r="I46" s="65"/>
      <c r="K46" s="7"/>
    </row>
    <row r="47" spans="1:13" s="20" customFormat="1" ht="24.75" customHeight="1">
      <c r="A47" s="163" t="s">
        <v>35</v>
      </c>
      <c r="B47" s="164"/>
      <c r="C47" s="164"/>
      <c r="D47" s="164"/>
      <c r="E47" s="164"/>
      <c r="F47" s="164"/>
      <c r="G47" s="66">
        <f>SUM(G48:G55)</f>
        <v>628232</v>
      </c>
      <c r="H47" s="66">
        <f>SUM(H48:H55)</f>
        <v>149720</v>
      </c>
      <c r="I47" s="67">
        <f>SUM(I48:I55)</f>
        <v>147203</v>
      </c>
    </row>
    <row r="48" spans="1:13" ht="18" customHeight="1">
      <c r="A48" s="68" t="s">
        <v>36</v>
      </c>
      <c r="B48" s="32">
        <v>5</v>
      </c>
      <c r="C48" s="33">
        <v>801</v>
      </c>
      <c r="D48" s="34" t="s">
        <v>37</v>
      </c>
      <c r="E48" s="35">
        <v>111</v>
      </c>
      <c r="F48" s="36" t="s">
        <v>22</v>
      </c>
      <c r="G48" s="37">
        <v>90000</v>
      </c>
      <c r="H48" s="37">
        <v>0</v>
      </c>
      <c r="I48" s="69">
        <v>0</v>
      </c>
      <c r="K48" s="7"/>
    </row>
    <row r="49" spans="1:12" ht="18" customHeight="1">
      <c r="A49" s="68" t="s">
        <v>36</v>
      </c>
      <c r="B49" s="32">
        <v>5</v>
      </c>
      <c r="C49" s="33">
        <v>801</v>
      </c>
      <c r="D49" s="34" t="s">
        <v>37</v>
      </c>
      <c r="E49" s="35">
        <v>119</v>
      </c>
      <c r="F49" s="36" t="s">
        <v>22</v>
      </c>
      <c r="G49" s="37">
        <v>25621</v>
      </c>
      <c r="H49" s="37">
        <v>0</v>
      </c>
      <c r="I49" s="69">
        <v>0</v>
      </c>
    </row>
    <row r="50" spans="1:12" ht="17.25" customHeight="1">
      <c r="A50" s="68" t="s">
        <v>36</v>
      </c>
      <c r="B50" s="32">
        <v>5</v>
      </c>
      <c r="C50" s="125">
        <v>801</v>
      </c>
      <c r="D50" s="126" t="s">
        <v>38</v>
      </c>
      <c r="E50" s="127">
        <v>111</v>
      </c>
      <c r="F50" s="128" t="s">
        <v>22</v>
      </c>
      <c r="G50" s="129">
        <v>329880</v>
      </c>
      <c r="H50" s="129">
        <v>90000</v>
      </c>
      <c r="I50" s="130">
        <v>87000</v>
      </c>
    </row>
    <row r="51" spans="1:12" ht="20.25" customHeight="1">
      <c r="A51" s="68" t="s">
        <v>36</v>
      </c>
      <c r="B51" s="32">
        <v>5</v>
      </c>
      <c r="C51" s="125">
        <v>801</v>
      </c>
      <c r="D51" s="126" t="s">
        <v>38</v>
      </c>
      <c r="E51" s="127">
        <v>119</v>
      </c>
      <c r="F51" s="128" t="s">
        <v>22</v>
      </c>
      <c r="G51" s="129">
        <v>101183</v>
      </c>
      <c r="H51" s="129">
        <v>28720</v>
      </c>
      <c r="I51" s="130">
        <v>27012</v>
      </c>
      <c r="K51" s="7"/>
    </row>
    <row r="52" spans="1:12" ht="20.25" customHeight="1">
      <c r="A52" s="68" t="s">
        <v>36</v>
      </c>
      <c r="B52" s="32">
        <v>5</v>
      </c>
      <c r="C52" s="70">
        <v>801</v>
      </c>
      <c r="D52" s="71" t="s">
        <v>39</v>
      </c>
      <c r="E52" s="32">
        <v>242</v>
      </c>
      <c r="F52" s="72" t="s">
        <v>22</v>
      </c>
      <c r="G52" s="73">
        <v>6000</v>
      </c>
      <c r="H52" s="73">
        <v>0</v>
      </c>
      <c r="I52" s="74">
        <v>0</v>
      </c>
      <c r="K52" s="7"/>
    </row>
    <row r="53" spans="1:12" ht="18.75" customHeight="1">
      <c r="A53" s="68" t="s">
        <v>36</v>
      </c>
      <c r="B53" s="32">
        <v>5</v>
      </c>
      <c r="C53" s="70">
        <v>801</v>
      </c>
      <c r="D53" s="71" t="s">
        <v>39</v>
      </c>
      <c r="E53" s="32">
        <v>244</v>
      </c>
      <c r="F53" s="72" t="s">
        <v>22</v>
      </c>
      <c r="G53" s="73">
        <v>9000</v>
      </c>
      <c r="H53" s="73">
        <v>0</v>
      </c>
      <c r="I53" s="74">
        <v>0</v>
      </c>
      <c r="K53" s="7"/>
    </row>
    <row r="54" spans="1:12" ht="15" customHeight="1">
      <c r="A54" s="68" t="s">
        <v>36</v>
      </c>
      <c r="B54" s="32">
        <v>5</v>
      </c>
      <c r="C54" s="70">
        <v>801</v>
      </c>
      <c r="D54" s="71" t="s">
        <v>39</v>
      </c>
      <c r="E54" s="32">
        <v>247</v>
      </c>
      <c r="F54" s="72" t="s">
        <v>22</v>
      </c>
      <c r="G54" s="73">
        <v>60000</v>
      </c>
      <c r="H54" s="73">
        <v>30000</v>
      </c>
      <c r="I54" s="74">
        <v>32191</v>
      </c>
    </row>
    <row r="55" spans="1:12" ht="15" customHeight="1" thickBot="1">
      <c r="A55" s="75" t="s">
        <v>36</v>
      </c>
      <c r="B55" s="76">
        <v>5</v>
      </c>
      <c r="C55" s="77">
        <v>801</v>
      </c>
      <c r="D55" s="78" t="s">
        <v>39</v>
      </c>
      <c r="E55" s="76">
        <v>853</v>
      </c>
      <c r="F55" s="79" t="s">
        <v>22</v>
      </c>
      <c r="G55" s="80">
        <v>6548</v>
      </c>
      <c r="H55" s="80">
        <v>1000</v>
      </c>
      <c r="I55" s="81">
        <v>1000</v>
      </c>
    </row>
    <row r="56" spans="1:12" s="83" customFormat="1" ht="34.15" customHeight="1" thickBot="1">
      <c r="A56" s="165" t="s">
        <v>40</v>
      </c>
      <c r="B56" s="166"/>
      <c r="C56" s="166"/>
      <c r="D56" s="166"/>
      <c r="E56" s="166"/>
      <c r="F56" s="167"/>
      <c r="G56" s="82">
        <f>G21+G47</f>
        <v>1541284</v>
      </c>
      <c r="H56" s="82">
        <f>H21+H47</f>
        <v>707130</v>
      </c>
      <c r="I56" s="82">
        <f>I21+I47</f>
        <v>691607</v>
      </c>
      <c r="K56" s="84">
        <f>K46+K51</f>
        <v>0</v>
      </c>
    </row>
    <row r="57" spans="1:12" s="83" customFormat="1" ht="4.5" hidden="1" customHeight="1">
      <c r="A57" s="85"/>
      <c r="B57" s="86"/>
      <c r="C57" s="86"/>
      <c r="D57" s="87"/>
      <c r="E57" s="86"/>
      <c r="F57" s="86"/>
      <c r="G57" s="88"/>
      <c r="H57" s="84"/>
      <c r="I57" s="84"/>
      <c r="K57" s="83">
        <f>SUM(K22:K56)</f>
        <v>0</v>
      </c>
    </row>
    <row r="58" spans="1:12" s="83" customFormat="1" ht="3" hidden="1" customHeight="1">
      <c r="A58" s="85"/>
      <c r="B58" s="86"/>
      <c r="C58" s="86"/>
      <c r="D58" s="87"/>
      <c r="E58" s="86"/>
      <c r="F58" s="86"/>
      <c r="G58" s="88"/>
      <c r="H58" s="84"/>
      <c r="I58" s="84"/>
    </row>
    <row r="59" spans="1:12" s="93" customFormat="1" ht="57" customHeight="1">
      <c r="A59" s="89" t="s">
        <v>41</v>
      </c>
      <c r="B59" s="89"/>
      <c r="C59" s="89"/>
      <c r="D59" s="89"/>
      <c r="E59" s="90"/>
      <c r="F59" s="91" t="s">
        <v>42</v>
      </c>
      <c r="G59" s="91"/>
      <c r="H59" s="92"/>
      <c r="I59" s="92"/>
      <c r="J59" s="90"/>
      <c r="K59" s="90"/>
      <c r="L59" s="90"/>
    </row>
    <row r="60" spans="1:12">
      <c r="B60" s="94"/>
      <c r="D60" s="95"/>
      <c r="G60" s="2"/>
    </row>
    <row r="61" spans="1:12">
      <c r="B61" s="94"/>
      <c r="D61" s="95"/>
      <c r="G61" s="2"/>
    </row>
    <row r="62" spans="1:12" ht="34.5" customHeight="1">
      <c r="B62" s="168"/>
      <c r="C62" s="168"/>
      <c r="D62" s="168"/>
      <c r="E62" s="168"/>
      <c r="F62" s="16"/>
      <c r="G62" s="16"/>
    </row>
    <row r="63" spans="1:12" s="98" customFormat="1" ht="18.75">
      <c r="A63" s="96"/>
      <c r="B63" s="11"/>
      <c r="C63" s="11"/>
      <c r="D63" s="11"/>
      <c r="E63" s="11"/>
      <c r="F63" s="11"/>
      <c r="G63" s="10"/>
      <c r="H63" s="97"/>
      <c r="I63" s="97"/>
    </row>
    <row r="64" spans="1:12" s="98" customFormat="1" ht="18.75">
      <c r="A64" s="96"/>
      <c r="B64" s="11"/>
      <c r="C64" s="11"/>
      <c r="D64" s="11"/>
      <c r="E64" s="11"/>
      <c r="F64" s="11"/>
      <c r="G64" s="10"/>
      <c r="H64" s="97"/>
      <c r="I64" s="97"/>
    </row>
    <row r="65" spans="1:9" s="98" customFormat="1" ht="18.75">
      <c r="A65" s="96"/>
      <c r="B65" s="11"/>
      <c r="C65" s="11"/>
      <c r="D65" s="11"/>
      <c r="E65" s="11"/>
      <c r="F65" s="11"/>
      <c r="G65" s="10"/>
      <c r="H65" s="97"/>
      <c r="I65" s="97"/>
    </row>
    <row r="66" spans="1:9" s="101" customFormat="1">
      <c r="A66" s="99"/>
      <c r="B66" s="2"/>
      <c r="C66" s="2"/>
      <c r="D66" s="2"/>
      <c r="E66" s="2"/>
      <c r="F66" s="3"/>
      <c r="G66" s="100"/>
      <c r="H66" s="100"/>
      <c r="I66" s="100"/>
    </row>
    <row r="67" spans="1:9">
      <c r="H67" s="5"/>
      <c r="I67" s="5"/>
    </row>
    <row r="68" spans="1:9">
      <c r="H68" s="5"/>
      <c r="I68" s="5"/>
    </row>
    <row r="69" spans="1:9">
      <c r="H69" s="5"/>
      <c r="I69" s="5"/>
    </row>
    <row r="70" spans="1:9">
      <c r="H70" s="5"/>
      <c r="I70" s="5"/>
    </row>
    <row r="71" spans="1:9" ht="18.75">
      <c r="B71" s="11"/>
      <c r="C71" s="11"/>
      <c r="D71" s="102"/>
      <c r="E71" s="11"/>
      <c r="F71" s="11"/>
      <c r="G71" s="103"/>
    </row>
    <row r="72" spans="1:9" ht="18.75">
      <c r="B72" s="11"/>
      <c r="C72" s="11"/>
      <c r="D72" s="102"/>
      <c r="E72" s="11"/>
      <c r="F72" s="11"/>
      <c r="G72" s="103"/>
    </row>
    <row r="73" spans="1:9" ht="18.75">
      <c r="B73" s="11"/>
      <c r="C73" s="11"/>
      <c r="D73" s="102"/>
      <c r="E73" s="11"/>
      <c r="F73" s="11"/>
      <c r="G73" s="103"/>
    </row>
    <row r="74" spans="1:9" ht="18.75">
      <c r="B74" s="11"/>
      <c r="C74" s="11"/>
      <c r="D74" s="102"/>
      <c r="E74" s="11"/>
      <c r="F74" s="11"/>
      <c r="G74" s="103"/>
    </row>
    <row r="75" spans="1:9" ht="18.75">
      <c r="B75" s="11"/>
      <c r="C75" s="11"/>
      <c r="D75" s="102"/>
      <c r="E75" s="11"/>
      <c r="F75" s="11"/>
      <c r="G75" s="103"/>
    </row>
    <row r="76" spans="1:9" ht="18.75">
      <c r="B76" s="11"/>
      <c r="C76" s="11"/>
      <c r="D76" s="102"/>
      <c r="E76" s="11"/>
      <c r="F76" s="11"/>
      <c r="G76" s="103"/>
    </row>
    <row r="77" spans="1:9" ht="18.75">
      <c r="B77" s="11"/>
      <c r="C77" s="11"/>
      <c r="D77" s="102"/>
      <c r="E77" s="11"/>
      <c r="F77" s="11"/>
      <c r="G77" s="103"/>
    </row>
    <row r="78" spans="1:9" ht="18.75">
      <c r="B78" s="11"/>
      <c r="C78" s="11"/>
      <c r="D78" s="102"/>
      <c r="E78" s="11"/>
      <c r="F78" s="11"/>
      <c r="G78" s="103"/>
    </row>
    <row r="79" spans="1:9" ht="18.75">
      <c r="B79" s="11"/>
      <c r="C79" s="11"/>
      <c r="D79" s="102"/>
      <c r="E79" s="11"/>
      <c r="F79" s="11"/>
      <c r="G79" s="103"/>
    </row>
    <row r="80" spans="1:9" ht="18.75">
      <c r="B80" s="11"/>
      <c r="C80" s="11"/>
      <c r="D80" s="102"/>
      <c r="E80" s="11"/>
      <c r="F80" s="11"/>
      <c r="G80" s="103"/>
    </row>
    <row r="81" spans="2:7" ht="18.75">
      <c r="B81" s="11"/>
      <c r="C81" s="11"/>
      <c r="D81" s="102"/>
      <c r="E81" s="11"/>
      <c r="F81" s="11"/>
      <c r="G81" s="103"/>
    </row>
    <row r="82" spans="2:7" ht="18.75">
      <c r="B82" s="11"/>
      <c r="C82" s="11"/>
      <c r="D82" s="102"/>
      <c r="E82" s="11"/>
      <c r="F82" s="11"/>
      <c r="G82" s="103"/>
    </row>
    <row r="83" spans="2:7" ht="18.75">
      <c r="B83" s="11"/>
      <c r="C83" s="11"/>
      <c r="D83" s="102"/>
      <c r="E83" s="11"/>
      <c r="F83" s="11"/>
      <c r="G83" s="103"/>
    </row>
    <row r="84" spans="2:7" ht="18.75">
      <c r="B84" s="11"/>
      <c r="C84" s="11"/>
      <c r="D84" s="102"/>
      <c r="E84" s="11"/>
      <c r="F84" s="11"/>
      <c r="G84" s="103"/>
    </row>
    <row r="85" spans="2:7" ht="18.75">
      <c r="B85" s="11"/>
      <c r="C85" s="11"/>
      <c r="D85" s="102"/>
      <c r="E85" s="11"/>
      <c r="F85" s="11"/>
      <c r="G85" s="103"/>
    </row>
    <row r="86" spans="2:7" ht="18.75">
      <c r="B86" s="11"/>
      <c r="C86" s="11"/>
      <c r="D86" s="102"/>
      <c r="E86" s="11"/>
      <c r="F86" s="11"/>
      <c r="G86" s="103"/>
    </row>
  </sheetData>
  <mergeCells count="17">
    <mergeCell ref="A20:F20"/>
    <mergeCell ref="A21:F21"/>
    <mergeCell ref="A47:F47"/>
    <mergeCell ref="A56:F56"/>
    <mergeCell ref="B62:E62"/>
    <mergeCell ref="B12:I12"/>
    <mergeCell ref="B14:I14"/>
    <mergeCell ref="A17:A18"/>
    <mergeCell ref="B17:E17"/>
    <mergeCell ref="F17:F18"/>
    <mergeCell ref="G17:I17"/>
    <mergeCell ref="A10:I10"/>
    <mergeCell ref="E2:H2"/>
    <mergeCell ref="E3:H3"/>
    <mergeCell ref="E4:H4"/>
    <mergeCell ref="E7:I7"/>
    <mergeCell ref="A8:I8"/>
  </mergeCells>
  <pageMargins left="0.7" right="0.7" top="0.75" bottom="0.75" header="0.3" footer="0.3"/>
  <pageSetup paperSize="9" scale="41" orientation="portrait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="60" zoomScaleNormal="58" workbookViewId="0">
      <selection sqref="A1:XFD1048576"/>
    </sheetView>
  </sheetViews>
  <sheetFormatPr defaultColWidth="9.140625" defaultRowHeight="15.75"/>
  <cols>
    <col min="1" max="1" width="59" style="1" customWidth="1"/>
    <col min="2" max="2" width="11.5703125" style="2" customWidth="1"/>
    <col min="3" max="3" width="12" style="2" customWidth="1"/>
    <col min="4" max="4" width="15.85546875" style="3" customWidth="1"/>
    <col min="5" max="5" width="10.28515625" style="2" customWidth="1"/>
    <col min="6" max="6" width="12.28515625" style="2" customWidth="1"/>
    <col min="7" max="7" width="16.85546875" style="5" customWidth="1"/>
    <col min="8" max="8" width="17.28515625" style="7" customWidth="1"/>
    <col min="9" max="9" width="19.5703125" style="7" customWidth="1"/>
    <col min="10" max="10" width="0.7109375" style="1" customWidth="1"/>
    <col min="11" max="11" width="3" style="1" customWidth="1"/>
    <col min="12" max="12" width="6.28515625" style="1" hidden="1" customWidth="1"/>
    <col min="13" max="13" width="16" style="1" customWidth="1"/>
    <col min="14" max="14" width="14.5703125" style="1" customWidth="1"/>
    <col min="15" max="15" width="13.7109375" style="1" customWidth="1"/>
    <col min="16" max="256" width="9.140625" style="1"/>
    <col min="257" max="257" width="59" style="1" customWidth="1"/>
    <col min="258" max="258" width="11.5703125" style="1" customWidth="1"/>
    <col min="259" max="259" width="12" style="1" customWidth="1"/>
    <col min="260" max="260" width="15.85546875" style="1" customWidth="1"/>
    <col min="261" max="261" width="10.28515625" style="1" customWidth="1"/>
    <col min="262" max="262" width="12.28515625" style="1" customWidth="1"/>
    <col min="263" max="263" width="16.85546875" style="1" customWidth="1"/>
    <col min="264" max="264" width="17.28515625" style="1" customWidth="1"/>
    <col min="265" max="265" width="21.7109375" style="1" customWidth="1"/>
    <col min="266" max="266" width="0.7109375" style="1" customWidth="1"/>
    <col min="267" max="267" width="11.28515625" style="1" customWidth="1"/>
    <col min="268" max="268" width="6.28515625" style="1" customWidth="1"/>
    <col min="269" max="269" width="16" style="1" customWidth="1"/>
    <col min="270" max="270" width="14.5703125" style="1" customWidth="1"/>
    <col min="271" max="271" width="13.7109375" style="1" customWidth="1"/>
    <col min="272" max="512" width="9.140625" style="1"/>
    <col min="513" max="513" width="59" style="1" customWidth="1"/>
    <col min="514" max="514" width="11.5703125" style="1" customWidth="1"/>
    <col min="515" max="515" width="12" style="1" customWidth="1"/>
    <col min="516" max="516" width="15.85546875" style="1" customWidth="1"/>
    <col min="517" max="517" width="10.28515625" style="1" customWidth="1"/>
    <col min="518" max="518" width="12.28515625" style="1" customWidth="1"/>
    <col min="519" max="519" width="16.85546875" style="1" customWidth="1"/>
    <col min="520" max="520" width="17.28515625" style="1" customWidth="1"/>
    <col min="521" max="521" width="21.7109375" style="1" customWidth="1"/>
    <col min="522" max="522" width="0.7109375" style="1" customWidth="1"/>
    <col min="523" max="523" width="11.28515625" style="1" customWidth="1"/>
    <col min="524" max="524" width="6.28515625" style="1" customWidth="1"/>
    <col min="525" max="525" width="16" style="1" customWidth="1"/>
    <col min="526" max="526" width="14.5703125" style="1" customWidth="1"/>
    <col min="527" max="527" width="13.7109375" style="1" customWidth="1"/>
    <col min="528" max="768" width="9.140625" style="1"/>
    <col min="769" max="769" width="59" style="1" customWidth="1"/>
    <col min="770" max="770" width="11.5703125" style="1" customWidth="1"/>
    <col min="771" max="771" width="12" style="1" customWidth="1"/>
    <col min="772" max="772" width="15.85546875" style="1" customWidth="1"/>
    <col min="773" max="773" width="10.28515625" style="1" customWidth="1"/>
    <col min="774" max="774" width="12.28515625" style="1" customWidth="1"/>
    <col min="775" max="775" width="16.85546875" style="1" customWidth="1"/>
    <col min="776" max="776" width="17.28515625" style="1" customWidth="1"/>
    <col min="777" max="777" width="21.7109375" style="1" customWidth="1"/>
    <col min="778" max="778" width="0.7109375" style="1" customWidth="1"/>
    <col min="779" max="779" width="11.28515625" style="1" customWidth="1"/>
    <col min="780" max="780" width="6.28515625" style="1" customWidth="1"/>
    <col min="781" max="781" width="16" style="1" customWidth="1"/>
    <col min="782" max="782" width="14.5703125" style="1" customWidth="1"/>
    <col min="783" max="783" width="13.7109375" style="1" customWidth="1"/>
    <col min="784" max="1024" width="9.140625" style="1"/>
    <col min="1025" max="1025" width="59" style="1" customWidth="1"/>
    <col min="1026" max="1026" width="11.5703125" style="1" customWidth="1"/>
    <col min="1027" max="1027" width="12" style="1" customWidth="1"/>
    <col min="1028" max="1028" width="15.85546875" style="1" customWidth="1"/>
    <col min="1029" max="1029" width="10.28515625" style="1" customWidth="1"/>
    <col min="1030" max="1030" width="12.28515625" style="1" customWidth="1"/>
    <col min="1031" max="1031" width="16.85546875" style="1" customWidth="1"/>
    <col min="1032" max="1032" width="17.28515625" style="1" customWidth="1"/>
    <col min="1033" max="1033" width="21.7109375" style="1" customWidth="1"/>
    <col min="1034" max="1034" width="0.7109375" style="1" customWidth="1"/>
    <col min="1035" max="1035" width="11.28515625" style="1" customWidth="1"/>
    <col min="1036" max="1036" width="6.28515625" style="1" customWidth="1"/>
    <col min="1037" max="1037" width="16" style="1" customWidth="1"/>
    <col min="1038" max="1038" width="14.5703125" style="1" customWidth="1"/>
    <col min="1039" max="1039" width="13.7109375" style="1" customWidth="1"/>
    <col min="1040" max="1280" width="9.140625" style="1"/>
    <col min="1281" max="1281" width="59" style="1" customWidth="1"/>
    <col min="1282" max="1282" width="11.5703125" style="1" customWidth="1"/>
    <col min="1283" max="1283" width="12" style="1" customWidth="1"/>
    <col min="1284" max="1284" width="15.85546875" style="1" customWidth="1"/>
    <col min="1285" max="1285" width="10.28515625" style="1" customWidth="1"/>
    <col min="1286" max="1286" width="12.28515625" style="1" customWidth="1"/>
    <col min="1287" max="1287" width="16.85546875" style="1" customWidth="1"/>
    <col min="1288" max="1288" width="17.28515625" style="1" customWidth="1"/>
    <col min="1289" max="1289" width="21.7109375" style="1" customWidth="1"/>
    <col min="1290" max="1290" width="0.7109375" style="1" customWidth="1"/>
    <col min="1291" max="1291" width="11.28515625" style="1" customWidth="1"/>
    <col min="1292" max="1292" width="6.28515625" style="1" customWidth="1"/>
    <col min="1293" max="1293" width="16" style="1" customWidth="1"/>
    <col min="1294" max="1294" width="14.5703125" style="1" customWidth="1"/>
    <col min="1295" max="1295" width="13.7109375" style="1" customWidth="1"/>
    <col min="1296" max="1536" width="9.140625" style="1"/>
    <col min="1537" max="1537" width="59" style="1" customWidth="1"/>
    <col min="1538" max="1538" width="11.5703125" style="1" customWidth="1"/>
    <col min="1539" max="1539" width="12" style="1" customWidth="1"/>
    <col min="1540" max="1540" width="15.85546875" style="1" customWidth="1"/>
    <col min="1541" max="1541" width="10.28515625" style="1" customWidth="1"/>
    <col min="1542" max="1542" width="12.28515625" style="1" customWidth="1"/>
    <col min="1543" max="1543" width="16.85546875" style="1" customWidth="1"/>
    <col min="1544" max="1544" width="17.28515625" style="1" customWidth="1"/>
    <col min="1545" max="1545" width="21.7109375" style="1" customWidth="1"/>
    <col min="1546" max="1546" width="0.7109375" style="1" customWidth="1"/>
    <col min="1547" max="1547" width="11.28515625" style="1" customWidth="1"/>
    <col min="1548" max="1548" width="6.28515625" style="1" customWidth="1"/>
    <col min="1549" max="1549" width="16" style="1" customWidth="1"/>
    <col min="1550" max="1550" width="14.5703125" style="1" customWidth="1"/>
    <col min="1551" max="1551" width="13.7109375" style="1" customWidth="1"/>
    <col min="1552" max="1792" width="9.140625" style="1"/>
    <col min="1793" max="1793" width="59" style="1" customWidth="1"/>
    <col min="1794" max="1794" width="11.5703125" style="1" customWidth="1"/>
    <col min="1795" max="1795" width="12" style="1" customWidth="1"/>
    <col min="1796" max="1796" width="15.85546875" style="1" customWidth="1"/>
    <col min="1797" max="1797" width="10.28515625" style="1" customWidth="1"/>
    <col min="1798" max="1798" width="12.28515625" style="1" customWidth="1"/>
    <col min="1799" max="1799" width="16.85546875" style="1" customWidth="1"/>
    <col min="1800" max="1800" width="17.28515625" style="1" customWidth="1"/>
    <col min="1801" max="1801" width="21.7109375" style="1" customWidth="1"/>
    <col min="1802" max="1802" width="0.7109375" style="1" customWidth="1"/>
    <col min="1803" max="1803" width="11.28515625" style="1" customWidth="1"/>
    <col min="1804" max="1804" width="6.28515625" style="1" customWidth="1"/>
    <col min="1805" max="1805" width="16" style="1" customWidth="1"/>
    <col min="1806" max="1806" width="14.5703125" style="1" customWidth="1"/>
    <col min="1807" max="1807" width="13.7109375" style="1" customWidth="1"/>
    <col min="1808" max="2048" width="9.140625" style="1"/>
    <col min="2049" max="2049" width="59" style="1" customWidth="1"/>
    <col min="2050" max="2050" width="11.5703125" style="1" customWidth="1"/>
    <col min="2051" max="2051" width="12" style="1" customWidth="1"/>
    <col min="2052" max="2052" width="15.85546875" style="1" customWidth="1"/>
    <col min="2053" max="2053" width="10.28515625" style="1" customWidth="1"/>
    <col min="2054" max="2054" width="12.28515625" style="1" customWidth="1"/>
    <col min="2055" max="2055" width="16.85546875" style="1" customWidth="1"/>
    <col min="2056" max="2056" width="17.28515625" style="1" customWidth="1"/>
    <col min="2057" max="2057" width="21.7109375" style="1" customWidth="1"/>
    <col min="2058" max="2058" width="0.7109375" style="1" customWidth="1"/>
    <col min="2059" max="2059" width="11.28515625" style="1" customWidth="1"/>
    <col min="2060" max="2060" width="6.28515625" style="1" customWidth="1"/>
    <col min="2061" max="2061" width="16" style="1" customWidth="1"/>
    <col min="2062" max="2062" width="14.5703125" style="1" customWidth="1"/>
    <col min="2063" max="2063" width="13.7109375" style="1" customWidth="1"/>
    <col min="2064" max="2304" width="9.140625" style="1"/>
    <col min="2305" max="2305" width="59" style="1" customWidth="1"/>
    <col min="2306" max="2306" width="11.5703125" style="1" customWidth="1"/>
    <col min="2307" max="2307" width="12" style="1" customWidth="1"/>
    <col min="2308" max="2308" width="15.85546875" style="1" customWidth="1"/>
    <col min="2309" max="2309" width="10.28515625" style="1" customWidth="1"/>
    <col min="2310" max="2310" width="12.28515625" style="1" customWidth="1"/>
    <col min="2311" max="2311" width="16.85546875" style="1" customWidth="1"/>
    <col min="2312" max="2312" width="17.28515625" style="1" customWidth="1"/>
    <col min="2313" max="2313" width="21.7109375" style="1" customWidth="1"/>
    <col min="2314" max="2314" width="0.7109375" style="1" customWidth="1"/>
    <col min="2315" max="2315" width="11.28515625" style="1" customWidth="1"/>
    <col min="2316" max="2316" width="6.28515625" style="1" customWidth="1"/>
    <col min="2317" max="2317" width="16" style="1" customWidth="1"/>
    <col min="2318" max="2318" width="14.5703125" style="1" customWidth="1"/>
    <col min="2319" max="2319" width="13.7109375" style="1" customWidth="1"/>
    <col min="2320" max="2560" width="9.140625" style="1"/>
    <col min="2561" max="2561" width="59" style="1" customWidth="1"/>
    <col min="2562" max="2562" width="11.5703125" style="1" customWidth="1"/>
    <col min="2563" max="2563" width="12" style="1" customWidth="1"/>
    <col min="2564" max="2564" width="15.85546875" style="1" customWidth="1"/>
    <col min="2565" max="2565" width="10.28515625" style="1" customWidth="1"/>
    <col min="2566" max="2566" width="12.28515625" style="1" customWidth="1"/>
    <col min="2567" max="2567" width="16.85546875" style="1" customWidth="1"/>
    <col min="2568" max="2568" width="17.28515625" style="1" customWidth="1"/>
    <col min="2569" max="2569" width="21.7109375" style="1" customWidth="1"/>
    <col min="2570" max="2570" width="0.7109375" style="1" customWidth="1"/>
    <col min="2571" max="2571" width="11.28515625" style="1" customWidth="1"/>
    <col min="2572" max="2572" width="6.28515625" style="1" customWidth="1"/>
    <col min="2573" max="2573" width="16" style="1" customWidth="1"/>
    <col min="2574" max="2574" width="14.5703125" style="1" customWidth="1"/>
    <col min="2575" max="2575" width="13.7109375" style="1" customWidth="1"/>
    <col min="2576" max="2816" width="9.140625" style="1"/>
    <col min="2817" max="2817" width="59" style="1" customWidth="1"/>
    <col min="2818" max="2818" width="11.5703125" style="1" customWidth="1"/>
    <col min="2819" max="2819" width="12" style="1" customWidth="1"/>
    <col min="2820" max="2820" width="15.85546875" style="1" customWidth="1"/>
    <col min="2821" max="2821" width="10.28515625" style="1" customWidth="1"/>
    <col min="2822" max="2822" width="12.28515625" style="1" customWidth="1"/>
    <col min="2823" max="2823" width="16.85546875" style="1" customWidth="1"/>
    <col min="2824" max="2824" width="17.28515625" style="1" customWidth="1"/>
    <col min="2825" max="2825" width="21.7109375" style="1" customWidth="1"/>
    <col min="2826" max="2826" width="0.7109375" style="1" customWidth="1"/>
    <col min="2827" max="2827" width="11.28515625" style="1" customWidth="1"/>
    <col min="2828" max="2828" width="6.28515625" style="1" customWidth="1"/>
    <col min="2829" max="2829" width="16" style="1" customWidth="1"/>
    <col min="2830" max="2830" width="14.5703125" style="1" customWidth="1"/>
    <col min="2831" max="2831" width="13.7109375" style="1" customWidth="1"/>
    <col min="2832" max="3072" width="9.140625" style="1"/>
    <col min="3073" max="3073" width="59" style="1" customWidth="1"/>
    <col min="3074" max="3074" width="11.5703125" style="1" customWidth="1"/>
    <col min="3075" max="3075" width="12" style="1" customWidth="1"/>
    <col min="3076" max="3076" width="15.85546875" style="1" customWidth="1"/>
    <col min="3077" max="3077" width="10.28515625" style="1" customWidth="1"/>
    <col min="3078" max="3078" width="12.28515625" style="1" customWidth="1"/>
    <col min="3079" max="3079" width="16.85546875" style="1" customWidth="1"/>
    <col min="3080" max="3080" width="17.28515625" style="1" customWidth="1"/>
    <col min="3081" max="3081" width="21.7109375" style="1" customWidth="1"/>
    <col min="3082" max="3082" width="0.7109375" style="1" customWidth="1"/>
    <col min="3083" max="3083" width="11.28515625" style="1" customWidth="1"/>
    <col min="3084" max="3084" width="6.28515625" style="1" customWidth="1"/>
    <col min="3085" max="3085" width="16" style="1" customWidth="1"/>
    <col min="3086" max="3086" width="14.5703125" style="1" customWidth="1"/>
    <col min="3087" max="3087" width="13.7109375" style="1" customWidth="1"/>
    <col min="3088" max="3328" width="9.140625" style="1"/>
    <col min="3329" max="3329" width="59" style="1" customWidth="1"/>
    <col min="3330" max="3330" width="11.5703125" style="1" customWidth="1"/>
    <col min="3331" max="3331" width="12" style="1" customWidth="1"/>
    <col min="3332" max="3332" width="15.85546875" style="1" customWidth="1"/>
    <col min="3333" max="3333" width="10.28515625" style="1" customWidth="1"/>
    <col min="3334" max="3334" width="12.28515625" style="1" customWidth="1"/>
    <col min="3335" max="3335" width="16.85546875" style="1" customWidth="1"/>
    <col min="3336" max="3336" width="17.28515625" style="1" customWidth="1"/>
    <col min="3337" max="3337" width="21.7109375" style="1" customWidth="1"/>
    <col min="3338" max="3338" width="0.7109375" style="1" customWidth="1"/>
    <col min="3339" max="3339" width="11.28515625" style="1" customWidth="1"/>
    <col min="3340" max="3340" width="6.28515625" style="1" customWidth="1"/>
    <col min="3341" max="3341" width="16" style="1" customWidth="1"/>
    <col min="3342" max="3342" width="14.5703125" style="1" customWidth="1"/>
    <col min="3343" max="3343" width="13.7109375" style="1" customWidth="1"/>
    <col min="3344" max="3584" width="9.140625" style="1"/>
    <col min="3585" max="3585" width="59" style="1" customWidth="1"/>
    <col min="3586" max="3586" width="11.5703125" style="1" customWidth="1"/>
    <col min="3587" max="3587" width="12" style="1" customWidth="1"/>
    <col min="3588" max="3588" width="15.85546875" style="1" customWidth="1"/>
    <col min="3589" max="3589" width="10.28515625" style="1" customWidth="1"/>
    <col min="3590" max="3590" width="12.28515625" style="1" customWidth="1"/>
    <col min="3591" max="3591" width="16.85546875" style="1" customWidth="1"/>
    <col min="3592" max="3592" width="17.28515625" style="1" customWidth="1"/>
    <col min="3593" max="3593" width="21.7109375" style="1" customWidth="1"/>
    <col min="3594" max="3594" width="0.7109375" style="1" customWidth="1"/>
    <col min="3595" max="3595" width="11.28515625" style="1" customWidth="1"/>
    <col min="3596" max="3596" width="6.28515625" style="1" customWidth="1"/>
    <col min="3597" max="3597" width="16" style="1" customWidth="1"/>
    <col min="3598" max="3598" width="14.5703125" style="1" customWidth="1"/>
    <col min="3599" max="3599" width="13.7109375" style="1" customWidth="1"/>
    <col min="3600" max="3840" width="9.140625" style="1"/>
    <col min="3841" max="3841" width="59" style="1" customWidth="1"/>
    <col min="3842" max="3842" width="11.5703125" style="1" customWidth="1"/>
    <col min="3843" max="3843" width="12" style="1" customWidth="1"/>
    <col min="3844" max="3844" width="15.85546875" style="1" customWidth="1"/>
    <col min="3845" max="3845" width="10.28515625" style="1" customWidth="1"/>
    <col min="3846" max="3846" width="12.28515625" style="1" customWidth="1"/>
    <col min="3847" max="3847" width="16.85546875" style="1" customWidth="1"/>
    <col min="3848" max="3848" width="17.28515625" style="1" customWidth="1"/>
    <col min="3849" max="3849" width="21.7109375" style="1" customWidth="1"/>
    <col min="3850" max="3850" width="0.7109375" style="1" customWidth="1"/>
    <col min="3851" max="3851" width="11.28515625" style="1" customWidth="1"/>
    <col min="3852" max="3852" width="6.28515625" style="1" customWidth="1"/>
    <col min="3853" max="3853" width="16" style="1" customWidth="1"/>
    <col min="3854" max="3854" width="14.5703125" style="1" customWidth="1"/>
    <col min="3855" max="3855" width="13.7109375" style="1" customWidth="1"/>
    <col min="3856" max="4096" width="9.140625" style="1"/>
    <col min="4097" max="4097" width="59" style="1" customWidth="1"/>
    <col min="4098" max="4098" width="11.5703125" style="1" customWidth="1"/>
    <col min="4099" max="4099" width="12" style="1" customWidth="1"/>
    <col min="4100" max="4100" width="15.85546875" style="1" customWidth="1"/>
    <col min="4101" max="4101" width="10.28515625" style="1" customWidth="1"/>
    <col min="4102" max="4102" width="12.28515625" style="1" customWidth="1"/>
    <col min="4103" max="4103" width="16.85546875" style="1" customWidth="1"/>
    <col min="4104" max="4104" width="17.28515625" style="1" customWidth="1"/>
    <col min="4105" max="4105" width="21.7109375" style="1" customWidth="1"/>
    <col min="4106" max="4106" width="0.7109375" style="1" customWidth="1"/>
    <col min="4107" max="4107" width="11.28515625" style="1" customWidth="1"/>
    <col min="4108" max="4108" width="6.28515625" style="1" customWidth="1"/>
    <col min="4109" max="4109" width="16" style="1" customWidth="1"/>
    <col min="4110" max="4110" width="14.5703125" style="1" customWidth="1"/>
    <col min="4111" max="4111" width="13.7109375" style="1" customWidth="1"/>
    <col min="4112" max="4352" width="9.140625" style="1"/>
    <col min="4353" max="4353" width="59" style="1" customWidth="1"/>
    <col min="4354" max="4354" width="11.5703125" style="1" customWidth="1"/>
    <col min="4355" max="4355" width="12" style="1" customWidth="1"/>
    <col min="4356" max="4356" width="15.85546875" style="1" customWidth="1"/>
    <col min="4357" max="4357" width="10.28515625" style="1" customWidth="1"/>
    <col min="4358" max="4358" width="12.28515625" style="1" customWidth="1"/>
    <col min="4359" max="4359" width="16.85546875" style="1" customWidth="1"/>
    <col min="4360" max="4360" width="17.28515625" style="1" customWidth="1"/>
    <col min="4361" max="4361" width="21.7109375" style="1" customWidth="1"/>
    <col min="4362" max="4362" width="0.7109375" style="1" customWidth="1"/>
    <col min="4363" max="4363" width="11.28515625" style="1" customWidth="1"/>
    <col min="4364" max="4364" width="6.28515625" style="1" customWidth="1"/>
    <col min="4365" max="4365" width="16" style="1" customWidth="1"/>
    <col min="4366" max="4366" width="14.5703125" style="1" customWidth="1"/>
    <col min="4367" max="4367" width="13.7109375" style="1" customWidth="1"/>
    <col min="4368" max="4608" width="9.140625" style="1"/>
    <col min="4609" max="4609" width="59" style="1" customWidth="1"/>
    <col min="4610" max="4610" width="11.5703125" style="1" customWidth="1"/>
    <col min="4611" max="4611" width="12" style="1" customWidth="1"/>
    <col min="4612" max="4612" width="15.85546875" style="1" customWidth="1"/>
    <col min="4613" max="4613" width="10.28515625" style="1" customWidth="1"/>
    <col min="4614" max="4614" width="12.28515625" style="1" customWidth="1"/>
    <col min="4615" max="4615" width="16.85546875" style="1" customWidth="1"/>
    <col min="4616" max="4616" width="17.28515625" style="1" customWidth="1"/>
    <col min="4617" max="4617" width="21.7109375" style="1" customWidth="1"/>
    <col min="4618" max="4618" width="0.7109375" style="1" customWidth="1"/>
    <col min="4619" max="4619" width="11.28515625" style="1" customWidth="1"/>
    <col min="4620" max="4620" width="6.28515625" style="1" customWidth="1"/>
    <col min="4621" max="4621" width="16" style="1" customWidth="1"/>
    <col min="4622" max="4622" width="14.5703125" style="1" customWidth="1"/>
    <col min="4623" max="4623" width="13.7109375" style="1" customWidth="1"/>
    <col min="4624" max="4864" width="9.140625" style="1"/>
    <col min="4865" max="4865" width="59" style="1" customWidth="1"/>
    <col min="4866" max="4866" width="11.5703125" style="1" customWidth="1"/>
    <col min="4867" max="4867" width="12" style="1" customWidth="1"/>
    <col min="4868" max="4868" width="15.85546875" style="1" customWidth="1"/>
    <col min="4869" max="4869" width="10.28515625" style="1" customWidth="1"/>
    <col min="4870" max="4870" width="12.28515625" style="1" customWidth="1"/>
    <col min="4871" max="4871" width="16.85546875" style="1" customWidth="1"/>
    <col min="4872" max="4872" width="17.28515625" style="1" customWidth="1"/>
    <col min="4873" max="4873" width="21.7109375" style="1" customWidth="1"/>
    <col min="4874" max="4874" width="0.7109375" style="1" customWidth="1"/>
    <col min="4875" max="4875" width="11.28515625" style="1" customWidth="1"/>
    <col min="4876" max="4876" width="6.28515625" style="1" customWidth="1"/>
    <col min="4877" max="4877" width="16" style="1" customWidth="1"/>
    <col min="4878" max="4878" width="14.5703125" style="1" customWidth="1"/>
    <col min="4879" max="4879" width="13.7109375" style="1" customWidth="1"/>
    <col min="4880" max="5120" width="9.140625" style="1"/>
    <col min="5121" max="5121" width="59" style="1" customWidth="1"/>
    <col min="5122" max="5122" width="11.5703125" style="1" customWidth="1"/>
    <col min="5123" max="5123" width="12" style="1" customWidth="1"/>
    <col min="5124" max="5124" width="15.85546875" style="1" customWidth="1"/>
    <col min="5125" max="5125" width="10.28515625" style="1" customWidth="1"/>
    <col min="5126" max="5126" width="12.28515625" style="1" customWidth="1"/>
    <col min="5127" max="5127" width="16.85546875" style="1" customWidth="1"/>
    <col min="5128" max="5128" width="17.28515625" style="1" customWidth="1"/>
    <col min="5129" max="5129" width="21.7109375" style="1" customWidth="1"/>
    <col min="5130" max="5130" width="0.7109375" style="1" customWidth="1"/>
    <col min="5131" max="5131" width="11.28515625" style="1" customWidth="1"/>
    <col min="5132" max="5132" width="6.28515625" style="1" customWidth="1"/>
    <col min="5133" max="5133" width="16" style="1" customWidth="1"/>
    <col min="5134" max="5134" width="14.5703125" style="1" customWidth="1"/>
    <col min="5135" max="5135" width="13.7109375" style="1" customWidth="1"/>
    <col min="5136" max="5376" width="9.140625" style="1"/>
    <col min="5377" max="5377" width="59" style="1" customWidth="1"/>
    <col min="5378" max="5378" width="11.5703125" style="1" customWidth="1"/>
    <col min="5379" max="5379" width="12" style="1" customWidth="1"/>
    <col min="5380" max="5380" width="15.85546875" style="1" customWidth="1"/>
    <col min="5381" max="5381" width="10.28515625" style="1" customWidth="1"/>
    <col min="5382" max="5382" width="12.28515625" style="1" customWidth="1"/>
    <col min="5383" max="5383" width="16.85546875" style="1" customWidth="1"/>
    <col min="5384" max="5384" width="17.28515625" style="1" customWidth="1"/>
    <col min="5385" max="5385" width="21.7109375" style="1" customWidth="1"/>
    <col min="5386" max="5386" width="0.7109375" style="1" customWidth="1"/>
    <col min="5387" max="5387" width="11.28515625" style="1" customWidth="1"/>
    <col min="5388" max="5388" width="6.28515625" style="1" customWidth="1"/>
    <col min="5389" max="5389" width="16" style="1" customWidth="1"/>
    <col min="5390" max="5390" width="14.5703125" style="1" customWidth="1"/>
    <col min="5391" max="5391" width="13.7109375" style="1" customWidth="1"/>
    <col min="5392" max="5632" width="9.140625" style="1"/>
    <col min="5633" max="5633" width="59" style="1" customWidth="1"/>
    <col min="5634" max="5634" width="11.5703125" style="1" customWidth="1"/>
    <col min="5635" max="5635" width="12" style="1" customWidth="1"/>
    <col min="5636" max="5636" width="15.85546875" style="1" customWidth="1"/>
    <col min="5637" max="5637" width="10.28515625" style="1" customWidth="1"/>
    <col min="5638" max="5638" width="12.28515625" style="1" customWidth="1"/>
    <col min="5639" max="5639" width="16.85546875" style="1" customWidth="1"/>
    <col min="5640" max="5640" width="17.28515625" style="1" customWidth="1"/>
    <col min="5641" max="5641" width="21.7109375" style="1" customWidth="1"/>
    <col min="5642" max="5642" width="0.7109375" style="1" customWidth="1"/>
    <col min="5643" max="5643" width="11.28515625" style="1" customWidth="1"/>
    <col min="5644" max="5644" width="6.28515625" style="1" customWidth="1"/>
    <col min="5645" max="5645" width="16" style="1" customWidth="1"/>
    <col min="5646" max="5646" width="14.5703125" style="1" customWidth="1"/>
    <col min="5647" max="5647" width="13.7109375" style="1" customWidth="1"/>
    <col min="5648" max="5888" width="9.140625" style="1"/>
    <col min="5889" max="5889" width="59" style="1" customWidth="1"/>
    <col min="5890" max="5890" width="11.5703125" style="1" customWidth="1"/>
    <col min="5891" max="5891" width="12" style="1" customWidth="1"/>
    <col min="5892" max="5892" width="15.85546875" style="1" customWidth="1"/>
    <col min="5893" max="5893" width="10.28515625" style="1" customWidth="1"/>
    <col min="5894" max="5894" width="12.28515625" style="1" customWidth="1"/>
    <col min="5895" max="5895" width="16.85546875" style="1" customWidth="1"/>
    <col min="5896" max="5896" width="17.28515625" style="1" customWidth="1"/>
    <col min="5897" max="5897" width="21.7109375" style="1" customWidth="1"/>
    <col min="5898" max="5898" width="0.7109375" style="1" customWidth="1"/>
    <col min="5899" max="5899" width="11.28515625" style="1" customWidth="1"/>
    <col min="5900" max="5900" width="6.28515625" style="1" customWidth="1"/>
    <col min="5901" max="5901" width="16" style="1" customWidth="1"/>
    <col min="5902" max="5902" width="14.5703125" style="1" customWidth="1"/>
    <col min="5903" max="5903" width="13.7109375" style="1" customWidth="1"/>
    <col min="5904" max="6144" width="9.140625" style="1"/>
    <col min="6145" max="6145" width="59" style="1" customWidth="1"/>
    <col min="6146" max="6146" width="11.5703125" style="1" customWidth="1"/>
    <col min="6147" max="6147" width="12" style="1" customWidth="1"/>
    <col min="6148" max="6148" width="15.85546875" style="1" customWidth="1"/>
    <col min="6149" max="6149" width="10.28515625" style="1" customWidth="1"/>
    <col min="6150" max="6150" width="12.28515625" style="1" customWidth="1"/>
    <col min="6151" max="6151" width="16.85546875" style="1" customWidth="1"/>
    <col min="6152" max="6152" width="17.28515625" style="1" customWidth="1"/>
    <col min="6153" max="6153" width="21.7109375" style="1" customWidth="1"/>
    <col min="6154" max="6154" width="0.7109375" style="1" customWidth="1"/>
    <col min="6155" max="6155" width="11.28515625" style="1" customWidth="1"/>
    <col min="6156" max="6156" width="6.28515625" style="1" customWidth="1"/>
    <col min="6157" max="6157" width="16" style="1" customWidth="1"/>
    <col min="6158" max="6158" width="14.5703125" style="1" customWidth="1"/>
    <col min="6159" max="6159" width="13.7109375" style="1" customWidth="1"/>
    <col min="6160" max="6400" width="9.140625" style="1"/>
    <col min="6401" max="6401" width="59" style="1" customWidth="1"/>
    <col min="6402" max="6402" width="11.5703125" style="1" customWidth="1"/>
    <col min="6403" max="6403" width="12" style="1" customWidth="1"/>
    <col min="6404" max="6404" width="15.85546875" style="1" customWidth="1"/>
    <col min="6405" max="6405" width="10.28515625" style="1" customWidth="1"/>
    <col min="6406" max="6406" width="12.28515625" style="1" customWidth="1"/>
    <col min="6407" max="6407" width="16.85546875" style="1" customWidth="1"/>
    <col min="6408" max="6408" width="17.28515625" style="1" customWidth="1"/>
    <col min="6409" max="6409" width="21.7109375" style="1" customWidth="1"/>
    <col min="6410" max="6410" width="0.7109375" style="1" customWidth="1"/>
    <col min="6411" max="6411" width="11.28515625" style="1" customWidth="1"/>
    <col min="6412" max="6412" width="6.28515625" style="1" customWidth="1"/>
    <col min="6413" max="6413" width="16" style="1" customWidth="1"/>
    <col min="6414" max="6414" width="14.5703125" style="1" customWidth="1"/>
    <col min="6415" max="6415" width="13.7109375" style="1" customWidth="1"/>
    <col min="6416" max="6656" width="9.140625" style="1"/>
    <col min="6657" max="6657" width="59" style="1" customWidth="1"/>
    <col min="6658" max="6658" width="11.5703125" style="1" customWidth="1"/>
    <col min="6659" max="6659" width="12" style="1" customWidth="1"/>
    <col min="6660" max="6660" width="15.85546875" style="1" customWidth="1"/>
    <col min="6661" max="6661" width="10.28515625" style="1" customWidth="1"/>
    <col min="6662" max="6662" width="12.28515625" style="1" customWidth="1"/>
    <col min="6663" max="6663" width="16.85546875" style="1" customWidth="1"/>
    <col min="6664" max="6664" width="17.28515625" style="1" customWidth="1"/>
    <col min="6665" max="6665" width="21.7109375" style="1" customWidth="1"/>
    <col min="6666" max="6666" width="0.7109375" style="1" customWidth="1"/>
    <col min="6667" max="6667" width="11.28515625" style="1" customWidth="1"/>
    <col min="6668" max="6668" width="6.28515625" style="1" customWidth="1"/>
    <col min="6669" max="6669" width="16" style="1" customWidth="1"/>
    <col min="6670" max="6670" width="14.5703125" style="1" customWidth="1"/>
    <col min="6671" max="6671" width="13.7109375" style="1" customWidth="1"/>
    <col min="6672" max="6912" width="9.140625" style="1"/>
    <col min="6913" max="6913" width="59" style="1" customWidth="1"/>
    <col min="6914" max="6914" width="11.5703125" style="1" customWidth="1"/>
    <col min="6915" max="6915" width="12" style="1" customWidth="1"/>
    <col min="6916" max="6916" width="15.85546875" style="1" customWidth="1"/>
    <col min="6917" max="6917" width="10.28515625" style="1" customWidth="1"/>
    <col min="6918" max="6918" width="12.28515625" style="1" customWidth="1"/>
    <col min="6919" max="6919" width="16.85546875" style="1" customWidth="1"/>
    <col min="6920" max="6920" width="17.28515625" style="1" customWidth="1"/>
    <col min="6921" max="6921" width="21.7109375" style="1" customWidth="1"/>
    <col min="6922" max="6922" width="0.7109375" style="1" customWidth="1"/>
    <col min="6923" max="6923" width="11.28515625" style="1" customWidth="1"/>
    <col min="6924" max="6924" width="6.28515625" style="1" customWidth="1"/>
    <col min="6925" max="6925" width="16" style="1" customWidth="1"/>
    <col min="6926" max="6926" width="14.5703125" style="1" customWidth="1"/>
    <col min="6927" max="6927" width="13.7109375" style="1" customWidth="1"/>
    <col min="6928" max="7168" width="9.140625" style="1"/>
    <col min="7169" max="7169" width="59" style="1" customWidth="1"/>
    <col min="7170" max="7170" width="11.5703125" style="1" customWidth="1"/>
    <col min="7171" max="7171" width="12" style="1" customWidth="1"/>
    <col min="7172" max="7172" width="15.85546875" style="1" customWidth="1"/>
    <col min="7173" max="7173" width="10.28515625" style="1" customWidth="1"/>
    <col min="7174" max="7174" width="12.28515625" style="1" customWidth="1"/>
    <col min="7175" max="7175" width="16.85546875" style="1" customWidth="1"/>
    <col min="7176" max="7176" width="17.28515625" style="1" customWidth="1"/>
    <col min="7177" max="7177" width="21.7109375" style="1" customWidth="1"/>
    <col min="7178" max="7178" width="0.7109375" style="1" customWidth="1"/>
    <col min="7179" max="7179" width="11.28515625" style="1" customWidth="1"/>
    <col min="7180" max="7180" width="6.28515625" style="1" customWidth="1"/>
    <col min="7181" max="7181" width="16" style="1" customWidth="1"/>
    <col min="7182" max="7182" width="14.5703125" style="1" customWidth="1"/>
    <col min="7183" max="7183" width="13.7109375" style="1" customWidth="1"/>
    <col min="7184" max="7424" width="9.140625" style="1"/>
    <col min="7425" max="7425" width="59" style="1" customWidth="1"/>
    <col min="7426" max="7426" width="11.5703125" style="1" customWidth="1"/>
    <col min="7427" max="7427" width="12" style="1" customWidth="1"/>
    <col min="7428" max="7428" width="15.85546875" style="1" customWidth="1"/>
    <col min="7429" max="7429" width="10.28515625" style="1" customWidth="1"/>
    <col min="7430" max="7430" width="12.28515625" style="1" customWidth="1"/>
    <col min="7431" max="7431" width="16.85546875" style="1" customWidth="1"/>
    <col min="7432" max="7432" width="17.28515625" style="1" customWidth="1"/>
    <col min="7433" max="7433" width="21.7109375" style="1" customWidth="1"/>
    <col min="7434" max="7434" width="0.7109375" style="1" customWidth="1"/>
    <col min="7435" max="7435" width="11.28515625" style="1" customWidth="1"/>
    <col min="7436" max="7436" width="6.28515625" style="1" customWidth="1"/>
    <col min="7437" max="7437" width="16" style="1" customWidth="1"/>
    <col min="7438" max="7438" width="14.5703125" style="1" customWidth="1"/>
    <col min="7439" max="7439" width="13.7109375" style="1" customWidth="1"/>
    <col min="7440" max="7680" width="9.140625" style="1"/>
    <col min="7681" max="7681" width="59" style="1" customWidth="1"/>
    <col min="7682" max="7682" width="11.5703125" style="1" customWidth="1"/>
    <col min="7683" max="7683" width="12" style="1" customWidth="1"/>
    <col min="7684" max="7684" width="15.85546875" style="1" customWidth="1"/>
    <col min="7685" max="7685" width="10.28515625" style="1" customWidth="1"/>
    <col min="7686" max="7686" width="12.28515625" style="1" customWidth="1"/>
    <col min="7687" max="7687" width="16.85546875" style="1" customWidth="1"/>
    <col min="7688" max="7688" width="17.28515625" style="1" customWidth="1"/>
    <col min="7689" max="7689" width="21.7109375" style="1" customWidth="1"/>
    <col min="7690" max="7690" width="0.7109375" style="1" customWidth="1"/>
    <col min="7691" max="7691" width="11.28515625" style="1" customWidth="1"/>
    <col min="7692" max="7692" width="6.28515625" style="1" customWidth="1"/>
    <col min="7693" max="7693" width="16" style="1" customWidth="1"/>
    <col min="7694" max="7694" width="14.5703125" style="1" customWidth="1"/>
    <col min="7695" max="7695" width="13.7109375" style="1" customWidth="1"/>
    <col min="7696" max="7936" width="9.140625" style="1"/>
    <col min="7937" max="7937" width="59" style="1" customWidth="1"/>
    <col min="7938" max="7938" width="11.5703125" style="1" customWidth="1"/>
    <col min="7939" max="7939" width="12" style="1" customWidth="1"/>
    <col min="7940" max="7940" width="15.85546875" style="1" customWidth="1"/>
    <col min="7941" max="7941" width="10.28515625" style="1" customWidth="1"/>
    <col min="7942" max="7942" width="12.28515625" style="1" customWidth="1"/>
    <col min="7943" max="7943" width="16.85546875" style="1" customWidth="1"/>
    <col min="7944" max="7944" width="17.28515625" style="1" customWidth="1"/>
    <col min="7945" max="7945" width="21.7109375" style="1" customWidth="1"/>
    <col min="7946" max="7946" width="0.7109375" style="1" customWidth="1"/>
    <col min="7947" max="7947" width="11.28515625" style="1" customWidth="1"/>
    <col min="7948" max="7948" width="6.28515625" style="1" customWidth="1"/>
    <col min="7949" max="7949" width="16" style="1" customWidth="1"/>
    <col min="7950" max="7950" width="14.5703125" style="1" customWidth="1"/>
    <col min="7951" max="7951" width="13.7109375" style="1" customWidth="1"/>
    <col min="7952" max="8192" width="9.140625" style="1"/>
    <col min="8193" max="8193" width="59" style="1" customWidth="1"/>
    <col min="8194" max="8194" width="11.5703125" style="1" customWidth="1"/>
    <col min="8195" max="8195" width="12" style="1" customWidth="1"/>
    <col min="8196" max="8196" width="15.85546875" style="1" customWidth="1"/>
    <col min="8197" max="8197" width="10.28515625" style="1" customWidth="1"/>
    <col min="8198" max="8198" width="12.28515625" style="1" customWidth="1"/>
    <col min="8199" max="8199" width="16.85546875" style="1" customWidth="1"/>
    <col min="8200" max="8200" width="17.28515625" style="1" customWidth="1"/>
    <col min="8201" max="8201" width="21.7109375" style="1" customWidth="1"/>
    <col min="8202" max="8202" width="0.7109375" style="1" customWidth="1"/>
    <col min="8203" max="8203" width="11.28515625" style="1" customWidth="1"/>
    <col min="8204" max="8204" width="6.28515625" style="1" customWidth="1"/>
    <col min="8205" max="8205" width="16" style="1" customWidth="1"/>
    <col min="8206" max="8206" width="14.5703125" style="1" customWidth="1"/>
    <col min="8207" max="8207" width="13.7109375" style="1" customWidth="1"/>
    <col min="8208" max="8448" width="9.140625" style="1"/>
    <col min="8449" max="8449" width="59" style="1" customWidth="1"/>
    <col min="8450" max="8450" width="11.5703125" style="1" customWidth="1"/>
    <col min="8451" max="8451" width="12" style="1" customWidth="1"/>
    <col min="8452" max="8452" width="15.85546875" style="1" customWidth="1"/>
    <col min="8453" max="8453" width="10.28515625" style="1" customWidth="1"/>
    <col min="8454" max="8454" width="12.28515625" style="1" customWidth="1"/>
    <col min="8455" max="8455" width="16.85546875" style="1" customWidth="1"/>
    <col min="8456" max="8456" width="17.28515625" style="1" customWidth="1"/>
    <col min="8457" max="8457" width="21.7109375" style="1" customWidth="1"/>
    <col min="8458" max="8458" width="0.7109375" style="1" customWidth="1"/>
    <col min="8459" max="8459" width="11.28515625" style="1" customWidth="1"/>
    <col min="8460" max="8460" width="6.28515625" style="1" customWidth="1"/>
    <col min="8461" max="8461" width="16" style="1" customWidth="1"/>
    <col min="8462" max="8462" width="14.5703125" style="1" customWidth="1"/>
    <col min="8463" max="8463" width="13.7109375" style="1" customWidth="1"/>
    <col min="8464" max="8704" width="9.140625" style="1"/>
    <col min="8705" max="8705" width="59" style="1" customWidth="1"/>
    <col min="8706" max="8706" width="11.5703125" style="1" customWidth="1"/>
    <col min="8707" max="8707" width="12" style="1" customWidth="1"/>
    <col min="8708" max="8708" width="15.85546875" style="1" customWidth="1"/>
    <col min="8709" max="8709" width="10.28515625" style="1" customWidth="1"/>
    <col min="8710" max="8710" width="12.28515625" style="1" customWidth="1"/>
    <col min="8711" max="8711" width="16.85546875" style="1" customWidth="1"/>
    <col min="8712" max="8712" width="17.28515625" style="1" customWidth="1"/>
    <col min="8713" max="8713" width="21.7109375" style="1" customWidth="1"/>
    <col min="8714" max="8714" width="0.7109375" style="1" customWidth="1"/>
    <col min="8715" max="8715" width="11.28515625" style="1" customWidth="1"/>
    <col min="8716" max="8716" width="6.28515625" style="1" customWidth="1"/>
    <col min="8717" max="8717" width="16" style="1" customWidth="1"/>
    <col min="8718" max="8718" width="14.5703125" style="1" customWidth="1"/>
    <col min="8719" max="8719" width="13.7109375" style="1" customWidth="1"/>
    <col min="8720" max="8960" width="9.140625" style="1"/>
    <col min="8961" max="8961" width="59" style="1" customWidth="1"/>
    <col min="8962" max="8962" width="11.5703125" style="1" customWidth="1"/>
    <col min="8963" max="8963" width="12" style="1" customWidth="1"/>
    <col min="8964" max="8964" width="15.85546875" style="1" customWidth="1"/>
    <col min="8965" max="8965" width="10.28515625" style="1" customWidth="1"/>
    <col min="8966" max="8966" width="12.28515625" style="1" customWidth="1"/>
    <col min="8967" max="8967" width="16.85546875" style="1" customWidth="1"/>
    <col min="8968" max="8968" width="17.28515625" style="1" customWidth="1"/>
    <col min="8969" max="8969" width="21.7109375" style="1" customWidth="1"/>
    <col min="8970" max="8970" width="0.7109375" style="1" customWidth="1"/>
    <col min="8971" max="8971" width="11.28515625" style="1" customWidth="1"/>
    <col min="8972" max="8972" width="6.28515625" style="1" customWidth="1"/>
    <col min="8973" max="8973" width="16" style="1" customWidth="1"/>
    <col min="8974" max="8974" width="14.5703125" style="1" customWidth="1"/>
    <col min="8975" max="8975" width="13.7109375" style="1" customWidth="1"/>
    <col min="8976" max="9216" width="9.140625" style="1"/>
    <col min="9217" max="9217" width="59" style="1" customWidth="1"/>
    <col min="9218" max="9218" width="11.5703125" style="1" customWidth="1"/>
    <col min="9219" max="9219" width="12" style="1" customWidth="1"/>
    <col min="9220" max="9220" width="15.85546875" style="1" customWidth="1"/>
    <col min="9221" max="9221" width="10.28515625" style="1" customWidth="1"/>
    <col min="9222" max="9222" width="12.28515625" style="1" customWidth="1"/>
    <col min="9223" max="9223" width="16.85546875" style="1" customWidth="1"/>
    <col min="9224" max="9224" width="17.28515625" style="1" customWidth="1"/>
    <col min="9225" max="9225" width="21.7109375" style="1" customWidth="1"/>
    <col min="9226" max="9226" width="0.7109375" style="1" customWidth="1"/>
    <col min="9227" max="9227" width="11.28515625" style="1" customWidth="1"/>
    <col min="9228" max="9228" width="6.28515625" style="1" customWidth="1"/>
    <col min="9229" max="9229" width="16" style="1" customWidth="1"/>
    <col min="9230" max="9230" width="14.5703125" style="1" customWidth="1"/>
    <col min="9231" max="9231" width="13.7109375" style="1" customWidth="1"/>
    <col min="9232" max="9472" width="9.140625" style="1"/>
    <col min="9473" max="9473" width="59" style="1" customWidth="1"/>
    <col min="9474" max="9474" width="11.5703125" style="1" customWidth="1"/>
    <col min="9475" max="9475" width="12" style="1" customWidth="1"/>
    <col min="9476" max="9476" width="15.85546875" style="1" customWidth="1"/>
    <col min="9477" max="9477" width="10.28515625" style="1" customWidth="1"/>
    <col min="9478" max="9478" width="12.28515625" style="1" customWidth="1"/>
    <col min="9479" max="9479" width="16.85546875" style="1" customWidth="1"/>
    <col min="9480" max="9480" width="17.28515625" style="1" customWidth="1"/>
    <col min="9481" max="9481" width="21.7109375" style="1" customWidth="1"/>
    <col min="9482" max="9482" width="0.7109375" style="1" customWidth="1"/>
    <col min="9483" max="9483" width="11.28515625" style="1" customWidth="1"/>
    <col min="9484" max="9484" width="6.28515625" style="1" customWidth="1"/>
    <col min="9485" max="9485" width="16" style="1" customWidth="1"/>
    <col min="9486" max="9486" width="14.5703125" style="1" customWidth="1"/>
    <col min="9487" max="9487" width="13.7109375" style="1" customWidth="1"/>
    <col min="9488" max="9728" width="9.140625" style="1"/>
    <col min="9729" max="9729" width="59" style="1" customWidth="1"/>
    <col min="9730" max="9730" width="11.5703125" style="1" customWidth="1"/>
    <col min="9731" max="9731" width="12" style="1" customWidth="1"/>
    <col min="9732" max="9732" width="15.85546875" style="1" customWidth="1"/>
    <col min="9733" max="9733" width="10.28515625" style="1" customWidth="1"/>
    <col min="9734" max="9734" width="12.28515625" style="1" customWidth="1"/>
    <col min="9735" max="9735" width="16.85546875" style="1" customWidth="1"/>
    <col min="9736" max="9736" width="17.28515625" style="1" customWidth="1"/>
    <col min="9737" max="9737" width="21.7109375" style="1" customWidth="1"/>
    <col min="9738" max="9738" width="0.7109375" style="1" customWidth="1"/>
    <col min="9739" max="9739" width="11.28515625" style="1" customWidth="1"/>
    <col min="9740" max="9740" width="6.28515625" style="1" customWidth="1"/>
    <col min="9741" max="9741" width="16" style="1" customWidth="1"/>
    <col min="9742" max="9742" width="14.5703125" style="1" customWidth="1"/>
    <col min="9743" max="9743" width="13.7109375" style="1" customWidth="1"/>
    <col min="9744" max="9984" width="9.140625" style="1"/>
    <col min="9985" max="9985" width="59" style="1" customWidth="1"/>
    <col min="9986" max="9986" width="11.5703125" style="1" customWidth="1"/>
    <col min="9987" max="9987" width="12" style="1" customWidth="1"/>
    <col min="9988" max="9988" width="15.85546875" style="1" customWidth="1"/>
    <col min="9989" max="9989" width="10.28515625" style="1" customWidth="1"/>
    <col min="9990" max="9990" width="12.28515625" style="1" customWidth="1"/>
    <col min="9991" max="9991" width="16.85546875" style="1" customWidth="1"/>
    <col min="9992" max="9992" width="17.28515625" style="1" customWidth="1"/>
    <col min="9993" max="9993" width="21.7109375" style="1" customWidth="1"/>
    <col min="9994" max="9994" width="0.7109375" style="1" customWidth="1"/>
    <col min="9995" max="9995" width="11.28515625" style="1" customWidth="1"/>
    <col min="9996" max="9996" width="6.28515625" style="1" customWidth="1"/>
    <col min="9997" max="9997" width="16" style="1" customWidth="1"/>
    <col min="9998" max="9998" width="14.5703125" style="1" customWidth="1"/>
    <col min="9999" max="9999" width="13.7109375" style="1" customWidth="1"/>
    <col min="10000" max="10240" width="9.140625" style="1"/>
    <col min="10241" max="10241" width="59" style="1" customWidth="1"/>
    <col min="10242" max="10242" width="11.5703125" style="1" customWidth="1"/>
    <col min="10243" max="10243" width="12" style="1" customWidth="1"/>
    <col min="10244" max="10244" width="15.85546875" style="1" customWidth="1"/>
    <col min="10245" max="10245" width="10.28515625" style="1" customWidth="1"/>
    <col min="10246" max="10246" width="12.28515625" style="1" customWidth="1"/>
    <col min="10247" max="10247" width="16.85546875" style="1" customWidth="1"/>
    <col min="10248" max="10248" width="17.28515625" style="1" customWidth="1"/>
    <col min="10249" max="10249" width="21.7109375" style="1" customWidth="1"/>
    <col min="10250" max="10250" width="0.7109375" style="1" customWidth="1"/>
    <col min="10251" max="10251" width="11.28515625" style="1" customWidth="1"/>
    <col min="10252" max="10252" width="6.28515625" style="1" customWidth="1"/>
    <col min="10253" max="10253" width="16" style="1" customWidth="1"/>
    <col min="10254" max="10254" width="14.5703125" style="1" customWidth="1"/>
    <col min="10255" max="10255" width="13.7109375" style="1" customWidth="1"/>
    <col min="10256" max="10496" width="9.140625" style="1"/>
    <col min="10497" max="10497" width="59" style="1" customWidth="1"/>
    <col min="10498" max="10498" width="11.5703125" style="1" customWidth="1"/>
    <col min="10499" max="10499" width="12" style="1" customWidth="1"/>
    <col min="10500" max="10500" width="15.85546875" style="1" customWidth="1"/>
    <col min="10501" max="10501" width="10.28515625" style="1" customWidth="1"/>
    <col min="10502" max="10502" width="12.28515625" style="1" customWidth="1"/>
    <col min="10503" max="10503" width="16.85546875" style="1" customWidth="1"/>
    <col min="10504" max="10504" width="17.28515625" style="1" customWidth="1"/>
    <col min="10505" max="10505" width="21.7109375" style="1" customWidth="1"/>
    <col min="10506" max="10506" width="0.7109375" style="1" customWidth="1"/>
    <col min="10507" max="10507" width="11.28515625" style="1" customWidth="1"/>
    <col min="10508" max="10508" width="6.28515625" style="1" customWidth="1"/>
    <col min="10509" max="10509" width="16" style="1" customWidth="1"/>
    <col min="10510" max="10510" width="14.5703125" style="1" customWidth="1"/>
    <col min="10511" max="10511" width="13.7109375" style="1" customWidth="1"/>
    <col min="10512" max="10752" width="9.140625" style="1"/>
    <col min="10753" max="10753" width="59" style="1" customWidth="1"/>
    <col min="10754" max="10754" width="11.5703125" style="1" customWidth="1"/>
    <col min="10755" max="10755" width="12" style="1" customWidth="1"/>
    <col min="10756" max="10756" width="15.85546875" style="1" customWidth="1"/>
    <col min="10757" max="10757" width="10.28515625" style="1" customWidth="1"/>
    <col min="10758" max="10758" width="12.28515625" style="1" customWidth="1"/>
    <col min="10759" max="10759" width="16.85546875" style="1" customWidth="1"/>
    <col min="10760" max="10760" width="17.28515625" style="1" customWidth="1"/>
    <col min="10761" max="10761" width="21.7109375" style="1" customWidth="1"/>
    <col min="10762" max="10762" width="0.7109375" style="1" customWidth="1"/>
    <col min="10763" max="10763" width="11.28515625" style="1" customWidth="1"/>
    <col min="10764" max="10764" width="6.28515625" style="1" customWidth="1"/>
    <col min="10765" max="10765" width="16" style="1" customWidth="1"/>
    <col min="10766" max="10766" width="14.5703125" style="1" customWidth="1"/>
    <col min="10767" max="10767" width="13.7109375" style="1" customWidth="1"/>
    <col min="10768" max="11008" width="9.140625" style="1"/>
    <col min="11009" max="11009" width="59" style="1" customWidth="1"/>
    <col min="11010" max="11010" width="11.5703125" style="1" customWidth="1"/>
    <col min="11011" max="11011" width="12" style="1" customWidth="1"/>
    <col min="11012" max="11012" width="15.85546875" style="1" customWidth="1"/>
    <col min="11013" max="11013" width="10.28515625" style="1" customWidth="1"/>
    <col min="11014" max="11014" width="12.28515625" style="1" customWidth="1"/>
    <col min="11015" max="11015" width="16.85546875" style="1" customWidth="1"/>
    <col min="11016" max="11016" width="17.28515625" style="1" customWidth="1"/>
    <col min="11017" max="11017" width="21.7109375" style="1" customWidth="1"/>
    <col min="11018" max="11018" width="0.7109375" style="1" customWidth="1"/>
    <col min="11019" max="11019" width="11.28515625" style="1" customWidth="1"/>
    <col min="11020" max="11020" width="6.28515625" style="1" customWidth="1"/>
    <col min="11021" max="11021" width="16" style="1" customWidth="1"/>
    <col min="11022" max="11022" width="14.5703125" style="1" customWidth="1"/>
    <col min="11023" max="11023" width="13.7109375" style="1" customWidth="1"/>
    <col min="11024" max="11264" width="9.140625" style="1"/>
    <col min="11265" max="11265" width="59" style="1" customWidth="1"/>
    <col min="11266" max="11266" width="11.5703125" style="1" customWidth="1"/>
    <col min="11267" max="11267" width="12" style="1" customWidth="1"/>
    <col min="11268" max="11268" width="15.85546875" style="1" customWidth="1"/>
    <col min="11269" max="11269" width="10.28515625" style="1" customWidth="1"/>
    <col min="11270" max="11270" width="12.28515625" style="1" customWidth="1"/>
    <col min="11271" max="11271" width="16.85546875" style="1" customWidth="1"/>
    <col min="11272" max="11272" width="17.28515625" style="1" customWidth="1"/>
    <col min="11273" max="11273" width="21.7109375" style="1" customWidth="1"/>
    <col min="11274" max="11274" width="0.7109375" style="1" customWidth="1"/>
    <col min="11275" max="11275" width="11.28515625" style="1" customWidth="1"/>
    <col min="11276" max="11276" width="6.28515625" style="1" customWidth="1"/>
    <col min="11277" max="11277" width="16" style="1" customWidth="1"/>
    <col min="11278" max="11278" width="14.5703125" style="1" customWidth="1"/>
    <col min="11279" max="11279" width="13.7109375" style="1" customWidth="1"/>
    <col min="11280" max="11520" width="9.140625" style="1"/>
    <col min="11521" max="11521" width="59" style="1" customWidth="1"/>
    <col min="11522" max="11522" width="11.5703125" style="1" customWidth="1"/>
    <col min="11523" max="11523" width="12" style="1" customWidth="1"/>
    <col min="11524" max="11524" width="15.85546875" style="1" customWidth="1"/>
    <col min="11525" max="11525" width="10.28515625" style="1" customWidth="1"/>
    <col min="11526" max="11526" width="12.28515625" style="1" customWidth="1"/>
    <col min="11527" max="11527" width="16.85546875" style="1" customWidth="1"/>
    <col min="11528" max="11528" width="17.28515625" style="1" customWidth="1"/>
    <col min="11529" max="11529" width="21.7109375" style="1" customWidth="1"/>
    <col min="11530" max="11530" width="0.7109375" style="1" customWidth="1"/>
    <col min="11531" max="11531" width="11.28515625" style="1" customWidth="1"/>
    <col min="11532" max="11532" width="6.28515625" style="1" customWidth="1"/>
    <col min="11533" max="11533" width="16" style="1" customWidth="1"/>
    <col min="11534" max="11534" width="14.5703125" style="1" customWidth="1"/>
    <col min="11535" max="11535" width="13.7109375" style="1" customWidth="1"/>
    <col min="11536" max="11776" width="9.140625" style="1"/>
    <col min="11777" max="11777" width="59" style="1" customWidth="1"/>
    <col min="11778" max="11778" width="11.5703125" style="1" customWidth="1"/>
    <col min="11779" max="11779" width="12" style="1" customWidth="1"/>
    <col min="11780" max="11780" width="15.85546875" style="1" customWidth="1"/>
    <col min="11781" max="11781" width="10.28515625" style="1" customWidth="1"/>
    <col min="11782" max="11782" width="12.28515625" style="1" customWidth="1"/>
    <col min="11783" max="11783" width="16.85546875" style="1" customWidth="1"/>
    <col min="11784" max="11784" width="17.28515625" style="1" customWidth="1"/>
    <col min="11785" max="11785" width="21.7109375" style="1" customWidth="1"/>
    <col min="11786" max="11786" width="0.7109375" style="1" customWidth="1"/>
    <col min="11787" max="11787" width="11.28515625" style="1" customWidth="1"/>
    <col min="11788" max="11788" width="6.28515625" style="1" customWidth="1"/>
    <col min="11789" max="11789" width="16" style="1" customWidth="1"/>
    <col min="11790" max="11790" width="14.5703125" style="1" customWidth="1"/>
    <col min="11791" max="11791" width="13.7109375" style="1" customWidth="1"/>
    <col min="11792" max="12032" width="9.140625" style="1"/>
    <col min="12033" max="12033" width="59" style="1" customWidth="1"/>
    <col min="12034" max="12034" width="11.5703125" style="1" customWidth="1"/>
    <col min="12035" max="12035" width="12" style="1" customWidth="1"/>
    <col min="12036" max="12036" width="15.85546875" style="1" customWidth="1"/>
    <col min="12037" max="12037" width="10.28515625" style="1" customWidth="1"/>
    <col min="12038" max="12038" width="12.28515625" style="1" customWidth="1"/>
    <col min="12039" max="12039" width="16.85546875" style="1" customWidth="1"/>
    <col min="12040" max="12040" width="17.28515625" style="1" customWidth="1"/>
    <col min="12041" max="12041" width="21.7109375" style="1" customWidth="1"/>
    <col min="12042" max="12042" width="0.7109375" style="1" customWidth="1"/>
    <col min="12043" max="12043" width="11.28515625" style="1" customWidth="1"/>
    <col min="12044" max="12044" width="6.28515625" style="1" customWidth="1"/>
    <col min="12045" max="12045" width="16" style="1" customWidth="1"/>
    <col min="12046" max="12046" width="14.5703125" style="1" customWidth="1"/>
    <col min="12047" max="12047" width="13.7109375" style="1" customWidth="1"/>
    <col min="12048" max="12288" width="9.140625" style="1"/>
    <col min="12289" max="12289" width="59" style="1" customWidth="1"/>
    <col min="12290" max="12290" width="11.5703125" style="1" customWidth="1"/>
    <col min="12291" max="12291" width="12" style="1" customWidth="1"/>
    <col min="12292" max="12292" width="15.85546875" style="1" customWidth="1"/>
    <col min="12293" max="12293" width="10.28515625" style="1" customWidth="1"/>
    <col min="12294" max="12294" width="12.28515625" style="1" customWidth="1"/>
    <col min="12295" max="12295" width="16.85546875" style="1" customWidth="1"/>
    <col min="12296" max="12296" width="17.28515625" style="1" customWidth="1"/>
    <col min="12297" max="12297" width="21.7109375" style="1" customWidth="1"/>
    <col min="12298" max="12298" width="0.7109375" style="1" customWidth="1"/>
    <col min="12299" max="12299" width="11.28515625" style="1" customWidth="1"/>
    <col min="12300" max="12300" width="6.28515625" style="1" customWidth="1"/>
    <col min="12301" max="12301" width="16" style="1" customWidth="1"/>
    <col min="12302" max="12302" width="14.5703125" style="1" customWidth="1"/>
    <col min="12303" max="12303" width="13.7109375" style="1" customWidth="1"/>
    <col min="12304" max="12544" width="9.140625" style="1"/>
    <col min="12545" max="12545" width="59" style="1" customWidth="1"/>
    <col min="12546" max="12546" width="11.5703125" style="1" customWidth="1"/>
    <col min="12547" max="12547" width="12" style="1" customWidth="1"/>
    <col min="12548" max="12548" width="15.85546875" style="1" customWidth="1"/>
    <col min="12549" max="12549" width="10.28515625" style="1" customWidth="1"/>
    <col min="12550" max="12550" width="12.28515625" style="1" customWidth="1"/>
    <col min="12551" max="12551" width="16.85546875" style="1" customWidth="1"/>
    <col min="12552" max="12552" width="17.28515625" style="1" customWidth="1"/>
    <col min="12553" max="12553" width="21.7109375" style="1" customWidth="1"/>
    <col min="12554" max="12554" width="0.7109375" style="1" customWidth="1"/>
    <col min="12555" max="12555" width="11.28515625" style="1" customWidth="1"/>
    <col min="12556" max="12556" width="6.28515625" style="1" customWidth="1"/>
    <col min="12557" max="12557" width="16" style="1" customWidth="1"/>
    <col min="12558" max="12558" width="14.5703125" style="1" customWidth="1"/>
    <col min="12559" max="12559" width="13.7109375" style="1" customWidth="1"/>
    <col min="12560" max="12800" width="9.140625" style="1"/>
    <col min="12801" max="12801" width="59" style="1" customWidth="1"/>
    <col min="12802" max="12802" width="11.5703125" style="1" customWidth="1"/>
    <col min="12803" max="12803" width="12" style="1" customWidth="1"/>
    <col min="12804" max="12804" width="15.85546875" style="1" customWidth="1"/>
    <col min="12805" max="12805" width="10.28515625" style="1" customWidth="1"/>
    <col min="12806" max="12806" width="12.28515625" style="1" customWidth="1"/>
    <col min="12807" max="12807" width="16.85546875" style="1" customWidth="1"/>
    <col min="12808" max="12808" width="17.28515625" style="1" customWidth="1"/>
    <col min="12809" max="12809" width="21.7109375" style="1" customWidth="1"/>
    <col min="12810" max="12810" width="0.7109375" style="1" customWidth="1"/>
    <col min="12811" max="12811" width="11.28515625" style="1" customWidth="1"/>
    <col min="12812" max="12812" width="6.28515625" style="1" customWidth="1"/>
    <col min="12813" max="12813" width="16" style="1" customWidth="1"/>
    <col min="12814" max="12814" width="14.5703125" style="1" customWidth="1"/>
    <col min="12815" max="12815" width="13.7109375" style="1" customWidth="1"/>
    <col min="12816" max="13056" width="9.140625" style="1"/>
    <col min="13057" max="13057" width="59" style="1" customWidth="1"/>
    <col min="13058" max="13058" width="11.5703125" style="1" customWidth="1"/>
    <col min="13059" max="13059" width="12" style="1" customWidth="1"/>
    <col min="13060" max="13060" width="15.85546875" style="1" customWidth="1"/>
    <col min="13061" max="13061" width="10.28515625" style="1" customWidth="1"/>
    <col min="13062" max="13062" width="12.28515625" style="1" customWidth="1"/>
    <col min="13063" max="13063" width="16.85546875" style="1" customWidth="1"/>
    <col min="13064" max="13064" width="17.28515625" style="1" customWidth="1"/>
    <col min="13065" max="13065" width="21.7109375" style="1" customWidth="1"/>
    <col min="13066" max="13066" width="0.7109375" style="1" customWidth="1"/>
    <col min="13067" max="13067" width="11.28515625" style="1" customWidth="1"/>
    <col min="13068" max="13068" width="6.28515625" style="1" customWidth="1"/>
    <col min="13069" max="13069" width="16" style="1" customWidth="1"/>
    <col min="13070" max="13070" width="14.5703125" style="1" customWidth="1"/>
    <col min="13071" max="13071" width="13.7109375" style="1" customWidth="1"/>
    <col min="13072" max="13312" width="9.140625" style="1"/>
    <col min="13313" max="13313" width="59" style="1" customWidth="1"/>
    <col min="13314" max="13314" width="11.5703125" style="1" customWidth="1"/>
    <col min="13315" max="13315" width="12" style="1" customWidth="1"/>
    <col min="13316" max="13316" width="15.85546875" style="1" customWidth="1"/>
    <col min="13317" max="13317" width="10.28515625" style="1" customWidth="1"/>
    <col min="13318" max="13318" width="12.28515625" style="1" customWidth="1"/>
    <col min="13319" max="13319" width="16.85546875" style="1" customWidth="1"/>
    <col min="13320" max="13320" width="17.28515625" style="1" customWidth="1"/>
    <col min="13321" max="13321" width="21.7109375" style="1" customWidth="1"/>
    <col min="13322" max="13322" width="0.7109375" style="1" customWidth="1"/>
    <col min="13323" max="13323" width="11.28515625" style="1" customWidth="1"/>
    <col min="13324" max="13324" width="6.28515625" style="1" customWidth="1"/>
    <col min="13325" max="13325" width="16" style="1" customWidth="1"/>
    <col min="13326" max="13326" width="14.5703125" style="1" customWidth="1"/>
    <col min="13327" max="13327" width="13.7109375" style="1" customWidth="1"/>
    <col min="13328" max="13568" width="9.140625" style="1"/>
    <col min="13569" max="13569" width="59" style="1" customWidth="1"/>
    <col min="13570" max="13570" width="11.5703125" style="1" customWidth="1"/>
    <col min="13571" max="13571" width="12" style="1" customWidth="1"/>
    <col min="13572" max="13572" width="15.85546875" style="1" customWidth="1"/>
    <col min="13573" max="13573" width="10.28515625" style="1" customWidth="1"/>
    <col min="13574" max="13574" width="12.28515625" style="1" customWidth="1"/>
    <col min="13575" max="13575" width="16.85546875" style="1" customWidth="1"/>
    <col min="13576" max="13576" width="17.28515625" style="1" customWidth="1"/>
    <col min="13577" max="13577" width="21.7109375" style="1" customWidth="1"/>
    <col min="13578" max="13578" width="0.7109375" style="1" customWidth="1"/>
    <col min="13579" max="13579" width="11.28515625" style="1" customWidth="1"/>
    <col min="13580" max="13580" width="6.28515625" style="1" customWidth="1"/>
    <col min="13581" max="13581" width="16" style="1" customWidth="1"/>
    <col min="13582" max="13582" width="14.5703125" style="1" customWidth="1"/>
    <col min="13583" max="13583" width="13.7109375" style="1" customWidth="1"/>
    <col min="13584" max="13824" width="9.140625" style="1"/>
    <col min="13825" max="13825" width="59" style="1" customWidth="1"/>
    <col min="13826" max="13826" width="11.5703125" style="1" customWidth="1"/>
    <col min="13827" max="13827" width="12" style="1" customWidth="1"/>
    <col min="13828" max="13828" width="15.85546875" style="1" customWidth="1"/>
    <col min="13829" max="13829" width="10.28515625" style="1" customWidth="1"/>
    <col min="13830" max="13830" width="12.28515625" style="1" customWidth="1"/>
    <col min="13831" max="13831" width="16.85546875" style="1" customWidth="1"/>
    <col min="13832" max="13832" width="17.28515625" style="1" customWidth="1"/>
    <col min="13833" max="13833" width="21.7109375" style="1" customWidth="1"/>
    <col min="13834" max="13834" width="0.7109375" style="1" customWidth="1"/>
    <col min="13835" max="13835" width="11.28515625" style="1" customWidth="1"/>
    <col min="13836" max="13836" width="6.28515625" style="1" customWidth="1"/>
    <col min="13837" max="13837" width="16" style="1" customWidth="1"/>
    <col min="13838" max="13838" width="14.5703125" style="1" customWidth="1"/>
    <col min="13839" max="13839" width="13.7109375" style="1" customWidth="1"/>
    <col min="13840" max="14080" width="9.140625" style="1"/>
    <col min="14081" max="14081" width="59" style="1" customWidth="1"/>
    <col min="14082" max="14082" width="11.5703125" style="1" customWidth="1"/>
    <col min="14083" max="14083" width="12" style="1" customWidth="1"/>
    <col min="14084" max="14084" width="15.85546875" style="1" customWidth="1"/>
    <col min="14085" max="14085" width="10.28515625" style="1" customWidth="1"/>
    <col min="14086" max="14086" width="12.28515625" style="1" customWidth="1"/>
    <col min="14087" max="14087" width="16.85546875" style="1" customWidth="1"/>
    <col min="14088" max="14088" width="17.28515625" style="1" customWidth="1"/>
    <col min="14089" max="14089" width="21.7109375" style="1" customWidth="1"/>
    <col min="14090" max="14090" width="0.7109375" style="1" customWidth="1"/>
    <col min="14091" max="14091" width="11.28515625" style="1" customWidth="1"/>
    <col min="14092" max="14092" width="6.28515625" style="1" customWidth="1"/>
    <col min="14093" max="14093" width="16" style="1" customWidth="1"/>
    <col min="14094" max="14094" width="14.5703125" style="1" customWidth="1"/>
    <col min="14095" max="14095" width="13.7109375" style="1" customWidth="1"/>
    <col min="14096" max="14336" width="9.140625" style="1"/>
    <col min="14337" max="14337" width="59" style="1" customWidth="1"/>
    <col min="14338" max="14338" width="11.5703125" style="1" customWidth="1"/>
    <col min="14339" max="14339" width="12" style="1" customWidth="1"/>
    <col min="14340" max="14340" width="15.85546875" style="1" customWidth="1"/>
    <col min="14341" max="14341" width="10.28515625" style="1" customWidth="1"/>
    <col min="14342" max="14342" width="12.28515625" style="1" customWidth="1"/>
    <col min="14343" max="14343" width="16.85546875" style="1" customWidth="1"/>
    <col min="14344" max="14344" width="17.28515625" style="1" customWidth="1"/>
    <col min="14345" max="14345" width="21.7109375" style="1" customWidth="1"/>
    <col min="14346" max="14346" width="0.7109375" style="1" customWidth="1"/>
    <col min="14347" max="14347" width="11.28515625" style="1" customWidth="1"/>
    <col min="14348" max="14348" width="6.28515625" style="1" customWidth="1"/>
    <col min="14349" max="14349" width="16" style="1" customWidth="1"/>
    <col min="14350" max="14350" width="14.5703125" style="1" customWidth="1"/>
    <col min="14351" max="14351" width="13.7109375" style="1" customWidth="1"/>
    <col min="14352" max="14592" width="9.140625" style="1"/>
    <col min="14593" max="14593" width="59" style="1" customWidth="1"/>
    <col min="14594" max="14594" width="11.5703125" style="1" customWidth="1"/>
    <col min="14595" max="14595" width="12" style="1" customWidth="1"/>
    <col min="14596" max="14596" width="15.85546875" style="1" customWidth="1"/>
    <col min="14597" max="14597" width="10.28515625" style="1" customWidth="1"/>
    <col min="14598" max="14598" width="12.28515625" style="1" customWidth="1"/>
    <col min="14599" max="14599" width="16.85546875" style="1" customWidth="1"/>
    <col min="14600" max="14600" width="17.28515625" style="1" customWidth="1"/>
    <col min="14601" max="14601" width="21.7109375" style="1" customWidth="1"/>
    <col min="14602" max="14602" width="0.7109375" style="1" customWidth="1"/>
    <col min="14603" max="14603" width="11.28515625" style="1" customWidth="1"/>
    <col min="14604" max="14604" width="6.28515625" style="1" customWidth="1"/>
    <col min="14605" max="14605" width="16" style="1" customWidth="1"/>
    <col min="14606" max="14606" width="14.5703125" style="1" customWidth="1"/>
    <col min="14607" max="14607" width="13.7109375" style="1" customWidth="1"/>
    <col min="14608" max="14848" width="9.140625" style="1"/>
    <col min="14849" max="14849" width="59" style="1" customWidth="1"/>
    <col min="14850" max="14850" width="11.5703125" style="1" customWidth="1"/>
    <col min="14851" max="14851" width="12" style="1" customWidth="1"/>
    <col min="14852" max="14852" width="15.85546875" style="1" customWidth="1"/>
    <col min="14853" max="14853" width="10.28515625" style="1" customWidth="1"/>
    <col min="14854" max="14854" width="12.28515625" style="1" customWidth="1"/>
    <col min="14855" max="14855" width="16.85546875" style="1" customWidth="1"/>
    <col min="14856" max="14856" width="17.28515625" style="1" customWidth="1"/>
    <col min="14857" max="14857" width="21.7109375" style="1" customWidth="1"/>
    <col min="14858" max="14858" width="0.7109375" style="1" customWidth="1"/>
    <col min="14859" max="14859" width="11.28515625" style="1" customWidth="1"/>
    <col min="14860" max="14860" width="6.28515625" style="1" customWidth="1"/>
    <col min="14861" max="14861" width="16" style="1" customWidth="1"/>
    <col min="14862" max="14862" width="14.5703125" style="1" customWidth="1"/>
    <col min="14863" max="14863" width="13.7109375" style="1" customWidth="1"/>
    <col min="14864" max="15104" width="9.140625" style="1"/>
    <col min="15105" max="15105" width="59" style="1" customWidth="1"/>
    <col min="15106" max="15106" width="11.5703125" style="1" customWidth="1"/>
    <col min="15107" max="15107" width="12" style="1" customWidth="1"/>
    <col min="15108" max="15108" width="15.85546875" style="1" customWidth="1"/>
    <col min="15109" max="15109" width="10.28515625" style="1" customWidth="1"/>
    <col min="15110" max="15110" width="12.28515625" style="1" customWidth="1"/>
    <col min="15111" max="15111" width="16.85546875" style="1" customWidth="1"/>
    <col min="15112" max="15112" width="17.28515625" style="1" customWidth="1"/>
    <col min="15113" max="15113" width="21.7109375" style="1" customWidth="1"/>
    <col min="15114" max="15114" width="0.7109375" style="1" customWidth="1"/>
    <col min="15115" max="15115" width="11.28515625" style="1" customWidth="1"/>
    <col min="15116" max="15116" width="6.28515625" style="1" customWidth="1"/>
    <col min="15117" max="15117" width="16" style="1" customWidth="1"/>
    <col min="15118" max="15118" width="14.5703125" style="1" customWidth="1"/>
    <col min="15119" max="15119" width="13.7109375" style="1" customWidth="1"/>
    <col min="15120" max="15360" width="9.140625" style="1"/>
    <col min="15361" max="15361" width="59" style="1" customWidth="1"/>
    <col min="15362" max="15362" width="11.5703125" style="1" customWidth="1"/>
    <col min="15363" max="15363" width="12" style="1" customWidth="1"/>
    <col min="15364" max="15364" width="15.85546875" style="1" customWidth="1"/>
    <col min="15365" max="15365" width="10.28515625" style="1" customWidth="1"/>
    <col min="15366" max="15366" width="12.28515625" style="1" customWidth="1"/>
    <col min="15367" max="15367" width="16.85546875" style="1" customWidth="1"/>
    <col min="15368" max="15368" width="17.28515625" style="1" customWidth="1"/>
    <col min="15369" max="15369" width="21.7109375" style="1" customWidth="1"/>
    <col min="15370" max="15370" width="0.7109375" style="1" customWidth="1"/>
    <col min="15371" max="15371" width="11.28515625" style="1" customWidth="1"/>
    <col min="15372" max="15372" width="6.28515625" style="1" customWidth="1"/>
    <col min="15373" max="15373" width="16" style="1" customWidth="1"/>
    <col min="15374" max="15374" width="14.5703125" style="1" customWidth="1"/>
    <col min="15375" max="15375" width="13.7109375" style="1" customWidth="1"/>
    <col min="15376" max="15616" width="9.140625" style="1"/>
    <col min="15617" max="15617" width="59" style="1" customWidth="1"/>
    <col min="15618" max="15618" width="11.5703125" style="1" customWidth="1"/>
    <col min="15619" max="15619" width="12" style="1" customWidth="1"/>
    <col min="15620" max="15620" width="15.85546875" style="1" customWidth="1"/>
    <col min="15621" max="15621" width="10.28515625" style="1" customWidth="1"/>
    <col min="15622" max="15622" width="12.28515625" style="1" customWidth="1"/>
    <col min="15623" max="15623" width="16.85546875" style="1" customWidth="1"/>
    <col min="15624" max="15624" width="17.28515625" style="1" customWidth="1"/>
    <col min="15625" max="15625" width="21.7109375" style="1" customWidth="1"/>
    <col min="15626" max="15626" width="0.7109375" style="1" customWidth="1"/>
    <col min="15627" max="15627" width="11.28515625" style="1" customWidth="1"/>
    <col min="15628" max="15628" width="6.28515625" style="1" customWidth="1"/>
    <col min="15629" max="15629" width="16" style="1" customWidth="1"/>
    <col min="15630" max="15630" width="14.5703125" style="1" customWidth="1"/>
    <col min="15631" max="15631" width="13.7109375" style="1" customWidth="1"/>
    <col min="15632" max="15872" width="9.140625" style="1"/>
    <col min="15873" max="15873" width="59" style="1" customWidth="1"/>
    <col min="15874" max="15874" width="11.5703125" style="1" customWidth="1"/>
    <col min="15875" max="15875" width="12" style="1" customWidth="1"/>
    <col min="15876" max="15876" width="15.85546875" style="1" customWidth="1"/>
    <col min="15877" max="15877" width="10.28515625" style="1" customWidth="1"/>
    <col min="15878" max="15878" width="12.28515625" style="1" customWidth="1"/>
    <col min="15879" max="15879" width="16.85546875" style="1" customWidth="1"/>
    <col min="15880" max="15880" width="17.28515625" style="1" customWidth="1"/>
    <col min="15881" max="15881" width="21.7109375" style="1" customWidth="1"/>
    <col min="15882" max="15882" width="0.7109375" style="1" customWidth="1"/>
    <col min="15883" max="15883" width="11.28515625" style="1" customWidth="1"/>
    <col min="15884" max="15884" width="6.28515625" style="1" customWidth="1"/>
    <col min="15885" max="15885" width="16" style="1" customWidth="1"/>
    <col min="15886" max="15886" width="14.5703125" style="1" customWidth="1"/>
    <col min="15887" max="15887" width="13.7109375" style="1" customWidth="1"/>
    <col min="15888" max="16128" width="9.140625" style="1"/>
    <col min="16129" max="16129" width="59" style="1" customWidth="1"/>
    <col min="16130" max="16130" width="11.5703125" style="1" customWidth="1"/>
    <col min="16131" max="16131" width="12" style="1" customWidth="1"/>
    <col min="16132" max="16132" width="15.85546875" style="1" customWidth="1"/>
    <col min="16133" max="16133" width="10.28515625" style="1" customWidth="1"/>
    <col min="16134" max="16134" width="12.28515625" style="1" customWidth="1"/>
    <col min="16135" max="16135" width="16.85546875" style="1" customWidth="1"/>
    <col min="16136" max="16136" width="17.28515625" style="1" customWidth="1"/>
    <col min="16137" max="16137" width="21.7109375" style="1" customWidth="1"/>
    <col min="16138" max="16138" width="0.7109375" style="1" customWidth="1"/>
    <col min="16139" max="16139" width="11.28515625" style="1" customWidth="1"/>
    <col min="16140" max="16140" width="6.28515625" style="1" customWidth="1"/>
    <col min="16141" max="16141" width="16" style="1" customWidth="1"/>
    <col min="16142" max="16142" width="14.5703125" style="1" customWidth="1"/>
    <col min="16143" max="16143" width="13.7109375" style="1" customWidth="1"/>
    <col min="16144" max="16384" width="9.140625" style="1"/>
  </cols>
  <sheetData>
    <row r="1" spans="1:13" ht="18.75">
      <c r="E1" s="4" t="s">
        <v>0</v>
      </c>
      <c r="F1" s="4"/>
      <c r="H1" s="6"/>
    </row>
    <row r="2" spans="1:13" ht="56.45" customHeight="1">
      <c r="E2" s="146" t="s">
        <v>50</v>
      </c>
      <c r="F2" s="146"/>
      <c r="G2" s="146"/>
      <c r="H2" s="146"/>
    </row>
    <row r="3" spans="1:13" ht="18.75">
      <c r="A3" s="83"/>
      <c r="E3" s="147" t="s">
        <v>51</v>
      </c>
      <c r="F3" s="147"/>
      <c r="G3" s="147"/>
      <c r="H3" s="147"/>
    </row>
    <row r="4" spans="1:13" ht="18.75">
      <c r="E4" s="147" t="s">
        <v>53</v>
      </c>
      <c r="F4" s="147"/>
      <c r="G4" s="147"/>
      <c r="H4" s="147"/>
    </row>
    <row r="5" spans="1:13" ht="18.75">
      <c r="F5" s="8"/>
      <c r="G5" s="9"/>
      <c r="H5" s="6"/>
    </row>
    <row r="6" spans="1:13" ht="18.75">
      <c r="F6" s="2" t="s">
        <v>2</v>
      </c>
      <c r="G6" s="10"/>
      <c r="H6" s="6"/>
    </row>
    <row r="7" spans="1:13" ht="96.6" customHeight="1">
      <c r="E7" s="148" t="s">
        <v>47</v>
      </c>
      <c r="F7" s="148"/>
      <c r="G7" s="148"/>
      <c r="H7" s="148"/>
      <c r="I7" s="148"/>
    </row>
    <row r="8" spans="1:13" ht="22.5">
      <c r="A8" s="149" t="s">
        <v>3</v>
      </c>
      <c r="B8" s="149"/>
      <c r="C8" s="149"/>
      <c r="D8" s="149"/>
      <c r="E8" s="149"/>
      <c r="F8" s="149"/>
      <c r="G8" s="149"/>
      <c r="H8" s="149"/>
      <c r="I8" s="149"/>
    </row>
    <row r="9" spans="1:13" ht="4.9000000000000004" customHeight="1">
      <c r="A9" s="8"/>
      <c r="B9" s="8"/>
      <c r="C9" s="8"/>
      <c r="D9" s="8"/>
      <c r="E9" s="8"/>
      <c r="F9" s="8"/>
      <c r="G9" s="11"/>
    </row>
    <row r="10" spans="1:13" ht="60.6" customHeight="1">
      <c r="A10" s="145" t="s">
        <v>44</v>
      </c>
      <c r="B10" s="145"/>
      <c r="C10" s="145"/>
      <c r="D10" s="145"/>
      <c r="E10" s="145"/>
      <c r="F10" s="145"/>
      <c r="G10" s="145"/>
      <c r="H10" s="145"/>
      <c r="I10" s="145"/>
    </row>
    <row r="11" spans="1:13">
      <c r="F11" s="12"/>
      <c r="G11" s="13"/>
    </row>
    <row r="12" spans="1:13" ht="20.25">
      <c r="A12" s="14" t="s">
        <v>4</v>
      </c>
      <c r="B12" s="150" t="s">
        <v>5</v>
      </c>
      <c r="C12" s="150"/>
      <c r="D12" s="150"/>
      <c r="E12" s="150"/>
      <c r="F12" s="150"/>
      <c r="G12" s="150"/>
      <c r="H12" s="150"/>
      <c r="I12" s="150"/>
    </row>
    <row r="13" spans="1:13" ht="20.25">
      <c r="A13" s="14"/>
      <c r="B13" s="15"/>
      <c r="C13" s="15"/>
      <c r="D13" s="15"/>
      <c r="E13" s="15"/>
      <c r="F13" s="15"/>
      <c r="G13" s="15"/>
    </row>
    <row r="14" spans="1:13" ht="48" customHeight="1">
      <c r="A14" s="14" t="s">
        <v>6</v>
      </c>
      <c r="B14" s="151" t="s">
        <v>54</v>
      </c>
      <c r="C14" s="151"/>
      <c r="D14" s="151"/>
      <c r="E14" s="151"/>
      <c r="F14" s="151"/>
      <c r="G14" s="151"/>
      <c r="H14" s="151"/>
      <c r="I14" s="151"/>
    </row>
    <row r="15" spans="1:13" ht="20.25">
      <c r="A15" s="14" t="s">
        <v>7</v>
      </c>
      <c r="B15" s="16" t="s">
        <v>8</v>
      </c>
      <c r="C15" s="16"/>
      <c r="D15" s="104"/>
      <c r="E15" s="104"/>
      <c r="F15" s="104"/>
      <c r="G15" s="18"/>
      <c r="H15" s="19"/>
      <c r="I15" s="19"/>
      <c r="L15" s="7"/>
      <c r="M15" s="7"/>
    </row>
    <row r="16" spans="1:13" ht="16.5" thickBot="1">
      <c r="A16" s="1" t="s">
        <v>9</v>
      </c>
      <c r="F16" s="12"/>
      <c r="G16" s="13"/>
      <c r="K16" s="13"/>
      <c r="L16" s="7"/>
      <c r="M16" s="7"/>
    </row>
    <row r="17" spans="1:20" s="20" customFormat="1" ht="19.5" thickBot="1">
      <c r="A17" s="152" t="s">
        <v>10</v>
      </c>
      <c r="B17" s="154" t="s">
        <v>11</v>
      </c>
      <c r="C17" s="155"/>
      <c r="D17" s="155"/>
      <c r="E17" s="155"/>
      <c r="F17" s="152" t="s">
        <v>12</v>
      </c>
      <c r="G17" s="156" t="s">
        <v>13</v>
      </c>
      <c r="H17" s="157"/>
      <c r="I17" s="158"/>
    </row>
    <row r="18" spans="1:20" s="20" customFormat="1" ht="64.5" thickBot="1">
      <c r="A18" s="153"/>
      <c r="B18" s="21" t="s">
        <v>14</v>
      </c>
      <c r="C18" s="22" t="s">
        <v>15</v>
      </c>
      <c r="D18" s="22" t="s">
        <v>16</v>
      </c>
      <c r="E18" s="22" t="s">
        <v>17</v>
      </c>
      <c r="F18" s="153"/>
      <c r="G18" s="23" t="s">
        <v>18</v>
      </c>
      <c r="H18" s="23" t="s">
        <v>19</v>
      </c>
      <c r="I18" s="23" t="s">
        <v>45</v>
      </c>
    </row>
    <row r="19" spans="1:20" s="28" customFormat="1" ht="12.75">
      <c r="A19" s="24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6">
        <v>8</v>
      </c>
      <c r="I19" s="27">
        <v>9</v>
      </c>
    </row>
    <row r="20" spans="1:20" s="28" customFormat="1" ht="19.5">
      <c r="A20" s="159" t="s">
        <v>20</v>
      </c>
      <c r="B20" s="160"/>
      <c r="C20" s="160"/>
      <c r="D20" s="160"/>
      <c r="E20" s="160"/>
      <c r="F20" s="160"/>
      <c r="G20" s="29">
        <f>G21+G47</f>
        <v>1541284</v>
      </c>
      <c r="H20" s="29">
        <f>H21+H47+H57</f>
        <v>707130</v>
      </c>
      <c r="I20" s="29">
        <f>I21+I47+I57</f>
        <v>691607</v>
      </c>
    </row>
    <row r="21" spans="1:20" s="20" customFormat="1" ht="20.25">
      <c r="A21" s="161" t="s">
        <v>5</v>
      </c>
      <c r="B21" s="162"/>
      <c r="C21" s="162"/>
      <c r="D21" s="162"/>
      <c r="E21" s="162"/>
      <c r="F21" s="162"/>
      <c r="G21" s="29">
        <f>G22+G23+G24+G25+G26+G27+G29+G30+G31+G32+G33+G34+G35+G36+G37+G38+G39+G40+G42+G43+G28+G44+G41+G45</f>
        <v>948052</v>
      </c>
      <c r="H21" s="29">
        <f>SUM(H22:H46)</f>
        <v>542120</v>
      </c>
      <c r="I21" s="29">
        <f>SUM(I22:I46)</f>
        <v>514767</v>
      </c>
      <c r="K21" s="30"/>
      <c r="M21" s="30">
        <f>M22+M24</f>
        <v>545270</v>
      </c>
    </row>
    <row r="22" spans="1:20" s="38" customFormat="1" ht="31.5">
      <c r="A22" s="31" t="s">
        <v>5</v>
      </c>
      <c r="B22" s="32">
        <v>1</v>
      </c>
      <c r="C22" s="33">
        <v>102</v>
      </c>
      <c r="D22" s="34" t="s">
        <v>21</v>
      </c>
      <c r="E22" s="35">
        <v>121</v>
      </c>
      <c r="F22" s="36" t="s">
        <v>22</v>
      </c>
      <c r="G22" s="37">
        <v>135000</v>
      </c>
      <c r="H22" s="37">
        <v>100000</v>
      </c>
      <c r="I22" s="37">
        <v>100000</v>
      </c>
      <c r="J22" s="1"/>
      <c r="K22" s="1"/>
      <c r="L22" s="1"/>
      <c r="M22" s="7">
        <f>G22+G23</f>
        <v>185000</v>
      </c>
      <c r="N22" s="1"/>
      <c r="O22" s="1"/>
      <c r="P22" s="1"/>
      <c r="Q22" s="1"/>
      <c r="R22" s="1"/>
      <c r="S22" s="1"/>
      <c r="T22" s="1"/>
    </row>
    <row r="23" spans="1:20" s="38" customFormat="1" ht="31.5">
      <c r="A23" s="31" t="s">
        <v>5</v>
      </c>
      <c r="B23" s="32">
        <v>1</v>
      </c>
      <c r="C23" s="33">
        <v>102</v>
      </c>
      <c r="D23" s="34" t="s">
        <v>21</v>
      </c>
      <c r="E23" s="35">
        <v>129</v>
      </c>
      <c r="F23" s="36" t="s">
        <v>22</v>
      </c>
      <c r="G23" s="37">
        <v>50000</v>
      </c>
      <c r="H23" s="37">
        <v>50000</v>
      </c>
      <c r="I23" s="37">
        <v>50000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38" customFormat="1" ht="31.5">
      <c r="A24" s="31" t="s">
        <v>5</v>
      </c>
      <c r="B24" s="32">
        <v>1</v>
      </c>
      <c r="C24" s="33">
        <v>104</v>
      </c>
      <c r="D24" s="34" t="s">
        <v>23</v>
      </c>
      <c r="E24" s="35">
        <v>121</v>
      </c>
      <c r="F24" s="36" t="s">
        <v>22</v>
      </c>
      <c r="G24" s="37">
        <v>260270</v>
      </c>
      <c r="H24" s="37">
        <v>184710</v>
      </c>
      <c r="I24" s="37">
        <v>170363</v>
      </c>
      <c r="J24" s="1"/>
      <c r="K24" s="7"/>
      <c r="L24" s="1"/>
      <c r="M24" s="7">
        <f>G24+G25</f>
        <v>360270</v>
      </c>
      <c r="N24" s="1"/>
      <c r="O24" s="1"/>
      <c r="P24" s="1"/>
      <c r="Q24" s="1"/>
      <c r="R24" s="1"/>
      <c r="S24" s="1"/>
      <c r="T24" s="1"/>
    </row>
    <row r="25" spans="1:20" s="38" customFormat="1" ht="30.6" customHeight="1">
      <c r="A25" s="31" t="s">
        <v>5</v>
      </c>
      <c r="B25" s="32">
        <v>1</v>
      </c>
      <c r="C25" s="33">
        <v>104</v>
      </c>
      <c r="D25" s="34" t="s">
        <v>23</v>
      </c>
      <c r="E25" s="35">
        <v>129</v>
      </c>
      <c r="F25" s="36" t="s">
        <v>22</v>
      </c>
      <c r="G25" s="37">
        <v>100000</v>
      </c>
      <c r="H25" s="37">
        <v>50000</v>
      </c>
      <c r="I25" s="37">
        <v>50000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38" customFormat="1" ht="31.5" hidden="1">
      <c r="A26" s="31" t="s">
        <v>5</v>
      </c>
      <c r="B26" s="32">
        <v>1</v>
      </c>
      <c r="C26" s="33">
        <v>104</v>
      </c>
      <c r="D26" s="34" t="s">
        <v>23</v>
      </c>
      <c r="E26" s="35">
        <v>244</v>
      </c>
      <c r="F26" s="36" t="s">
        <v>22</v>
      </c>
      <c r="G26" s="37">
        <v>0</v>
      </c>
      <c r="H26" s="37">
        <v>0</v>
      </c>
      <c r="I26" s="37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38" customFormat="1" ht="25.9" customHeight="1">
      <c r="A27" s="31" t="s">
        <v>5</v>
      </c>
      <c r="B27" s="32">
        <v>1</v>
      </c>
      <c r="C27" s="33">
        <v>104</v>
      </c>
      <c r="D27" s="34" t="s">
        <v>23</v>
      </c>
      <c r="E27" s="35">
        <v>853</v>
      </c>
      <c r="F27" s="36" t="s">
        <v>22</v>
      </c>
      <c r="G27" s="37">
        <v>5195</v>
      </c>
      <c r="H27" s="37">
        <v>5000</v>
      </c>
      <c r="I27" s="37">
        <v>2520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38" customFormat="1" ht="31.5" hidden="1">
      <c r="A28" s="31" t="s">
        <v>5</v>
      </c>
      <c r="B28" s="32">
        <v>1</v>
      </c>
      <c r="C28" s="39">
        <v>107</v>
      </c>
      <c r="D28" s="40" t="s">
        <v>24</v>
      </c>
      <c r="E28" s="41">
        <v>853</v>
      </c>
      <c r="F28" s="42" t="s">
        <v>22</v>
      </c>
      <c r="G28" s="43">
        <v>0</v>
      </c>
      <c r="H28" s="43">
        <v>0</v>
      </c>
      <c r="I28" s="43"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38" customFormat="1" ht="31.5" hidden="1">
      <c r="A29" s="31" t="s">
        <v>5</v>
      </c>
      <c r="B29" s="32">
        <v>1</v>
      </c>
      <c r="C29" s="125">
        <v>113</v>
      </c>
      <c r="D29" s="126" t="s">
        <v>25</v>
      </c>
      <c r="E29" s="127">
        <v>242</v>
      </c>
      <c r="F29" s="128" t="s">
        <v>22</v>
      </c>
      <c r="G29" s="129">
        <v>0</v>
      </c>
      <c r="H29" s="129">
        <v>0</v>
      </c>
      <c r="I29" s="129">
        <v>0</v>
      </c>
      <c r="J29" s="1"/>
      <c r="K29" s="1"/>
      <c r="L29" s="1"/>
      <c r="M29" s="7">
        <f>G29+G30+G31</f>
        <v>90130</v>
      </c>
      <c r="N29" s="1"/>
      <c r="O29" s="1"/>
      <c r="P29" s="1"/>
      <c r="Q29" s="1"/>
      <c r="R29" s="1"/>
      <c r="S29" s="1"/>
      <c r="T29" s="1"/>
    </row>
    <row r="30" spans="1:20" ht="31.5">
      <c r="A30" s="31" t="s">
        <v>5</v>
      </c>
      <c r="B30" s="32">
        <v>1</v>
      </c>
      <c r="C30" s="125">
        <v>113</v>
      </c>
      <c r="D30" s="126" t="s">
        <v>25</v>
      </c>
      <c r="E30" s="127">
        <v>244</v>
      </c>
      <c r="F30" s="128" t="s">
        <v>22</v>
      </c>
      <c r="G30" s="129">
        <f>6000+8000+8400+12000+5000+6730</f>
        <v>46130</v>
      </c>
      <c r="H30" s="129">
        <v>0</v>
      </c>
      <c r="I30" s="129">
        <v>0</v>
      </c>
      <c r="L30" s="7"/>
    </row>
    <row r="31" spans="1:20" ht="31.5">
      <c r="A31" s="31" t="s">
        <v>5</v>
      </c>
      <c r="B31" s="32">
        <v>1</v>
      </c>
      <c r="C31" s="125">
        <v>113</v>
      </c>
      <c r="D31" s="126" t="s">
        <v>25</v>
      </c>
      <c r="E31" s="127">
        <v>247</v>
      </c>
      <c r="F31" s="128" t="s">
        <v>22</v>
      </c>
      <c r="G31" s="129">
        <f>39000+5000</f>
        <v>44000</v>
      </c>
      <c r="H31" s="129">
        <v>20000</v>
      </c>
      <c r="I31" s="129">
        <v>20000</v>
      </c>
    </row>
    <row r="32" spans="1:20" ht="31.5">
      <c r="A32" s="31" t="s">
        <v>5</v>
      </c>
      <c r="B32" s="32">
        <v>1</v>
      </c>
      <c r="C32" s="105">
        <v>113</v>
      </c>
      <c r="D32" s="106" t="s">
        <v>26</v>
      </c>
      <c r="E32" s="107">
        <v>540</v>
      </c>
      <c r="F32" s="108" t="s">
        <v>22</v>
      </c>
      <c r="G32" s="109">
        <v>6987</v>
      </c>
      <c r="H32" s="109">
        <v>0</v>
      </c>
      <c r="I32" s="109">
        <v>0</v>
      </c>
    </row>
    <row r="33" spans="1:13" ht="28.15" customHeight="1">
      <c r="A33" s="31" t="s">
        <v>5</v>
      </c>
      <c r="B33" s="32">
        <v>1</v>
      </c>
      <c r="C33" s="105">
        <v>113</v>
      </c>
      <c r="D33" s="106" t="s">
        <v>27</v>
      </c>
      <c r="E33" s="107">
        <v>244</v>
      </c>
      <c r="F33" s="108" t="s">
        <v>22</v>
      </c>
      <c r="G33" s="109">
        <f>18000+9000</f>
        <v>27000</v>
      </c>
      <c r="H33" s="109">
        <v>18000</v>
      </c>
      <c r="I33" s="109">
        <v>8000</v>
      </c>
    </row>
    <row r="34" spans="1:13" ht="31.5" hidden="1">
      <c r="A34" s="31" t="s">
        <v>5</v>
      </c>
      <c r="B34" s="32">
        <v>1</v>
      </c>
      <c r="C34" s="105">
        <v>113</v>
      </c>
      <c r="D34" s="106" t="s">
        <v>27</v>
      </c>
      <c r="E34" s="107">
        <v>831</v>
      </c>
      <c r="F34" s="108" t="s">
        <v>22</v>
      </c>
      <c r="G34" s="109">
        <v>0</v>
      </c>
      <c r="H34" s="109">
        <v>0</v>
      </c>
      <c r="I34" s="109">
        <v>0</v>
      </c>
      <c r="K34" s="7"/>
    </row>
    <row r="35" spans="1:13" ht="31.5">
      <c r="A35" s="31" t="s">
        <v>5</v>
      </c>
      <c r="B35" s="32">
        <v>1</v>
      </c>
      <c r="C35" s="105">
        <v>113</v>
      </c>
      <c r="D35" s="106" t="s">
        <v>27</v>
      </c>
      <c r="E35" s="107">
        <v>851</v>
      </c>
      <c r="F35" s="108" t="s">
        <v>22</v>
      </c>
      <c r="G35" s="109">
        <v>40000</v>
      </c>
      <c r="H35" s="109">
        <v>5000</v>
      </c>
      <c r="I35" s="109">
        <v>5000</v>
      </c>
    </row>
    <row r="36" spans="1:13" ht="31.5">
      <c r="A36" s="31" t="s">
        <v>5</v>
      </c>
      <c r="B36" s="32">
        <v>1</v>
      </c>
      <c r="C36" s="105">
        <v>113</v>
      </c>
      <c r="D36" s="106" t="s">
        <v>27</v>
      </c>
      <c r="E36" s="107">
        <v>852</v>
      </c>
      <c r="F36" s="108" t="s">
        <v>22</v>
      </c>
      <c r="G36" s="109">
        <v>5000</v>
      </c>
      <c r="H36" s="109">
        <v>0</v>
      </c>
      <c r="I36" s="109">
        <v>0</v>
      </c>
      <c r="L36" s="7"/>
      <c r="M36" s="7">
        <f>G35+G36+G37+G34</f>
        <v>50000</v>
      </c>
    </row>
    <row r="37" spans="1:13" ht="31.5">
      <c r="A37" s="31" t="s">
        <v>5</v>
      </c>
      <c r="B37" s="32">
        <v>1</v>
      </c>
      <c r="C37" s="105">
        <v>113</v>
      </c>
      <c r="D37" s="106" t="s">
        <v>27</v>
      </c>
      <c r="E37" s="107">
        <v>853</v>
      </c>
      <c r="F37" s="108" t="s">
        <v>22</v>
      </c>
      <c r="G37" s="109">
        <v>5000</v>
      </c>
      <c r="H37" s="109">
        <v>0</v>
      </c>
      <c r="I37" s="109">
        <v>0</v>
      </c>
      <c r="L37" s="7"/>
    </row>
    <row r="38" spans="1:13" ht="31.5">
      <c r="A38" s="31" t="s">
        <v>5</v>
      </c>
      <c r="B38" s="32">
        <v>1</v>
      </c>
      <c r="C38" s="105">
        <v>113</v>
      </c>
      <c r="D38" s="106" t="s">
        <v>28</v>
      </c>
      <c r="E38" s="107">
        <v>244</v>
      </c>
      <c r="F38" s="108" t="s">
        <v>22</v>
      </c>
      <c r="G38" s="109">
        <v>30000</v>
      </c>
      <c r="H38" s="109">
        <v>3862</v>
      </c>
      <c r="I38" s="109">
        <v>0</v>
      </c>
      <c r="L38" s="7"/>
    </row>
    <row r="39" spans="1:13" ht="31.5">
      <c r="A39" s="31" t="s">
        <v>5</v>
      </c>
      <c r="B39" s="32">
        <v>1</v>
      </c>
      <c r="C39" s="110">
        <v>203</v>
      </c>
      <c r="D39" s="111" t="s">
        <v>29</v>
      </c>
      <c r="E39" s="112">
        <v>121</v>
      </c>
      <c r="F39" s="113" t="s">
        <v>22</v>
      </c>
      <c r="G39" s="114">
        <v>83340</v>
      </c>
      <c r="H39" s="114">
        <v>83340</v>
      </c>
      <c r="I39" s="114">
        <v>83340</v>
      </c>
    </row>
    <row r="40" spans="1:13" ht="31.5">
      <c r="A40" s="31" t="s">
        <v>5</v>
      </c>
      <c r="B40" s="32">
        <v>1</v>
      </c>
      <c r="C40" s="110">
        <v>203</v>
      </c>
      <c r="D40" s="111" t="s">
        <v>29</v>
      </c>
      <c r="E40" s="112">
        <v>129</v>
      </c>
      <c r="F40" s="113" t="s">
        <v>22</v>
      </c>
      <c r="G40" s="114">
        <v>9130</v>
      </c>
      <c r="H40" s="114">
        <v>12208</v>
      </c>
      <c r="I40" s="114">
        <v>15544</v>
      </c>
      <c r="M40" s="7">
        <f>G39+G40</f>
        <v>92470</v>
      </c>
    </row>
    <row r="41" spans="1:13" ht="30.6" customHeight="1">
      <c r="A41" s="31" t="s">
        <v>5</v>
      </c>
      <c r="B41" s="32">
        <v>1</v>
      </c>
      <c r="C41" s="120">
        <v>310</v>
      </c>
      <c r="D41" s="121" t="s">
        <v>30</v>
      </c>
      <c r="E41" s="122">
        <v>244</v>
      </c>
      <c r="F41" s="123" t="s">
        <v>22</v>
      </c>
      <c r="G41" s="124">
        <v>1000</v>
      </c>
      <c r="H41" s="124">
        <v>0</v>
      </c>
      <c r="I41" s="124">
        <v>0</v>
      </c>
    </row>
    <row r="42" spans="1:13" ht="31.5" hidden="1">
      <c r="A42" s="31" t="s">
        <v>5</v>
      </c>
      <c r="B42" s="32">
        <v>1</v>
      </c>
      <c r="C42" s="44">
        <v>412</v>
      </c>
      <c r="D42" s="45" t="s">
        <v>31</v>
      </c>
      <c r="E42" s="46">
        <v>244</v>
      </c>
      <c r="F42" s="47" t="s">
        <v>22</v>
      </c>
      <c r="G42" s="48">
        <v>0</v>
      </c>
      <c r="H42" s="48">
        <v>0</v>
      </c>
      <c r="I42" s="48">
        <v>0</v>
      </c>
    </row>
    <row r="43" spans="1:13" ht="30.6" customHeight="1">
      <c r="A43" s="31" t="s">
        <v>5</v>
      </c>
      <c r="B43" s="32">
        <v>1</v>
      </c>
      <c r="C43" s="115">
        <v>503</v>
      </c>
      <c r="D43" s="116" t="s">
        <v>32</v>
      </c>
      <c r="E43" s="117">
        <v>247</v>
      </c>
      <c r="F43" s="118" t="s">
        <v>22</v>
      </c>
      <c r="G43" s="119">
        <v>60000</v>
      </c>
      <c r="H43" s="119">
        <v>0</v>
      </c>
      <c r="I43" s="119">
        <v>0</v>
      </c>
    </row>
    <row r="44" spans="1:13" ht="31.5" hidden="1">
      <c r="A44" s="31" t="s">
        <v>5</v>
      </c>
      <c r="B44" s="32">
        <v>1</v>
      </c>
      <c r="C44" s="49">
        <v>503</v>
      </c>
      <c r="D44" s="50" t="s">
        <v>33</v>
      </c>
      <c r="E44" s="53">
        <v>244</v>
      </c>
      <c r="F44" s="51" t="s">
        <v>22</v>
      </c>
      <c r="G44" s="52">
        <v>0</v>
      </c>
      <c r="H44" s="52">
        <v>0</v>
      </c>
      <c r="I44" s="52">
        <v>0</v>
      </c>
    </row>
    <row r="45" spans="1:13" ht="31.5">
      <c r="A45" s="54" t="s">
        <v>5</v>
      </c>
      <c r="B45" s="55">
        <v>1</v>
      </c>
      <c r="C45" s="56">
        <v>1001</v>
      </c>
      <c r="D45" s="57" t="s">
        <v>34</v>
      </c>
      <c r="E45" s="55">
        <v>312</v>
      </c>
      <c r="F45" s="58" t="s">
        <v>22</v>
      </c>
      <c r="G45" s="59">
        <v>40000</v>
      </c>
      <c r="H45" s="59">
        <v>10000</v>
      </c>
      <c r="I45" s="59">
        <v>10000</v>
      </c>
    </row>
    <row r="46" spans="1:13" ht="16.5" thickBot="1">
      <c r="A46" s="60"/>
      <c r="B46" s="61"/>
      <c r="C46" s="62"/>
      <c r="D46" s="63"/>
      <c r="E46" s="61"/>
      <c r="F46" s="64"/>
      <c r="G46" s="65"/>
      <c r="H46" s="65"/>
      <c r="I46" s="65"/>
      <c r="K46" s="7"/>
    </row>
    <row r="47" spans="1:13" s="20" customFormat="1" ht="20.25">
      <c r="A47" s="163" t="s">
        <v>35</v>
      </c>
      <c r="B47" s="164"/>
      <c r="C47" s="164"/>
      <c r="D47" s="164"/>
      <c r="E47" s="164"/>
      <c r="F47" s="164"/>
      <c r="G47" s="66">
        <f>SUM(G48:G55)</f>
        <v>593232</v>
      </c>
      <c r="H47" s="66">
        <f>SUM(H48:H55)</f>
        <v>149720</v>
      </c>
      <c r="I47" s="67">
        <f>SUM(I48:I55)</f>
        <v>147203</v>
      </c>
      <c r="M47" s="137">
        <f>M49+M51</f>
        <v>546684</v>
      </c>
    </row>
    <row r="48" spans="1:13">
      <c r="A48" s="68" t="s">
        <v>36</v>
      </c>
      <c r="B48" s="32">
        <v>5</v>
      </c>
      <c r="C48" s="33">
        <v>801</v>
      </c>
      <c r="D48" s="34" t="s">
        <v>37</v>
      </c>
      <c r="E48" s="35">
        <v>111</v>
      </c>
      <c r="F48" s="36" t="s">
        <v>22</v>
      </c>
      <c r="G48" s="37">
        <v>90000</v>
      </c>
      <c r="H48" s="37">
        <v>0</v>
      </c>
      <c r="I48" s="69">
        <v>0</v>
      </c>
      <c r="K48" s="7"/>
    </row>
    <row r="49" spans="1:14">
      <c r="A49" s="68" t="s">
        <v>36</v>
      </c>
      <c r="B49" s="32">
        <v>5</v>
      </c>
      <c r="C49" s="33">
        <v>801</v>
      </c>
      <c r="D49" s="34" t="s">
        <v>37</v>
      </c>
      <c r="E49" s="35">
        <v>119</v>
      </c>
      <c r="F49" s="36" t="s">
        <v>22</v>
      </c>
      <c r="G49" s="37">
        <v>25621</v>
      </c>
      <c r="H49" s="37">
        <v>0</v>
      </c>
      <c r="I49" s="69">
        <v>0</v>
      </c>
      <c r="M49" s="7">
        <f>G48+G49</f>
        <v>115621</v>
      </c>
    </row>
    <row r="50" spans="1:14">
      <c r="A50" s="68" t="s">
        <v>36</v>
      </c>
      <c r="B50" s="32">
        <v>5</v>
      </c>
      <c r="C50" s="125">
        <v>801</v>
      </c>
      <c r="D50" s="126" t="s">
        <v>38</v>
      </c>
      <c r="E50" s="127">
        <v>111</v>
      </c>
      <c r="F50" s="128" t="s">
        <v>22</v>
      </c>
      <c r="G50" s="129">
        <v>329880</v>
      </c>
      <c r="H50" s="129">
        <v>90000</v>
      </c>
      <c r="I50" s="130">
        <v>87000</v>
      </c>
    </row>
    <row r="51" spans="1:14" ht="19.149999999999999" customHeight="1">
      <c r="A51" s="68" t="s">
        <v>36</v>
      </c>
      <c r="B51" s="32">
        <v>5</v>
      </c>
      <c r="C51" s="125">
        <v>801</v>
      </c>
      <c r="D51" s="126" t="s">
        <v>38</v>
      </c>
      <c r="E51" s="127">
        <v>119</v>
      </c>
      <c r="F51" s="128" t="s">
        <v>22</v>
      </c>
      <c r="G51" s="129">
        <v>101183</v>
      </c>
      <c r="H51" s="129">
        <v>28720</v>
      </c>
      <c r="I51" s="130">
        <v>27012</v>
      </c>
      <c r="K51" s="7"/>
      <c r="M51" s="7">
        <f>G50+G51</f>
        <v>431063</v>
      </c>
      <c r="N51" s="7"/>
    </row>
    <row r="52" spans="1:14" hidden="1">
      <c r="A52" s="68" t="s">
        <v>36</v>
      </c>
      <c r="B52" s="32">
        <v>5</v>
      </c>
      <c r="C52" s="70">
        <v>801</v>
      </c>
      <c r="D52" s="71" t="s">
        <v>39</v>
      </c>
      <c r="E52" s="32">
        <v>242</v>
      </c>
      <c r="F52" s="72" t="s">
        <v>22</v>
      </c>
      <c r="G52" s="73">
        <v>0</v>
      </c>
      <c r="H52" s="73">
        <v>0</v>
      </c>
      <c r="I52" s="74">
        <v>0</v>
      </c>
      <c r="K52" s="7"/>
    </row>
    <row r="53" spans="1:14">
      <c r="A53" s="68" t="s">
        <v>36</v>
      </c>
      <c r="B53" s="32">
        <v>5</v>
      </c>
      <c r="C53" s="70">
        <v>801</v>
      </c>
      <c r="D53" s="71" t="s">
        <v>39</v>
      </c>
      <c r="E53" s="32">
        <v>244</v>
      </c>
      <c r="F53" s="72" t="s">
        <v>22</v>
      </c>
      <c r="G53" s="73">
        <f>9000+6000</f>
        <v>15000</v>
      </c>
      <c r="H53" s="73">
        <v>0</v>
      </c>
      <c r="I53" s="74">
        <v>0</v>
      </c>
      <c r="K53" s="7"/>
    </row>
    <row r="54" spans="1:14">
      <c r="A54" s="68" t="s">
        <v>36</v>
      </c>
      <c r="B54" s="32">
        <v>5</v>
      </c>
      <c r="C54" s="70">
        <v>801</v>
      </c>
      <c r="D54" s="71" t="s">
        <v>39</v>
      </c>
      <c r="E54" s="32">
        <v>247</v>
      </c>
      <c r="F54" s="72" t="s">
        <v>22</v>
      </c>
      <c r="G54" s="73">
        <v>25000</v>
      </c>
      <c r="H54" s="73">
        <v>30000</v>
      </c>
      <c r="I54" s="74">
        <v>32191</v>
      </c>
    </row>
    <row r="55" spans="1:14" ht="16.5" thickBot="1">
      <c r="A55" s="75" t="s">
        <v>36</v>
      </c>
      <c r="B55" s="76">
        <v>5</v>
      </c>
      <c r="C55" s="77">
        <v>801</v>
      </c>
      <c r="D55" s="78" t="s">
        <v>39</v>
      </c>
      <c r="E55" s="76">
        <v>853</v>
      </c>
      <c r="F55" s="79" t="s">
        <v>22</v>
      </c>
      <c r="G55" s="80">
        <v>6548</v>
      </c>
      <c r="H55" s="80">
        <v>1000</v>
      </c>
      <c r="I55" s="81">
        <v>1000</v>
      </c>
    </row>
    <row r="56" spans="1:14" s="83" customFormat="1" ht="19.5" thickBot="1">
      <c r="A56" s="165" t="s">
        <v>40</v>
      </c>
      <c r="B56" s="166"/>
      <c r="C56" s="166"/>
      <c r="D56" s="166"/>
      <c r="E56" s="166"/>
      <c r="F56" s="167"/>
      <c r="G56" s="82">
        <f>G21+G47</f>
        <v>1541284</v>
      </c>
      <c r="H56" s="82">
        <f>H21+H47+H57</f>
        <v>707130</v>
      </c>
      <c r="I56" s="82">
        <f>I21+I47+I57</f>
        <v>691607</v>
      </c>
      <c r="K56" s="84">
        <f>K46+K51</f>
        <v>0</v>
      </c>
    </row>
    <row r="57" spans="1:14" s="83" customFormat="1">
      <c r="A57" s="131" t="s">
        <v>52</v>
      </c>
      <c r="B57" s="132"/>
      <c r="C57" s="133"/>
      <c r="D57" s="134"/>
      <c r="E57" s="132"/>
      <c r="F57" s="135"/>
      <c r="G57" s="136"/>
      <c r="H57" s="136">
        <v>15290</v>
      </c>
      <c r="I57" s="136">
        <v>29637</v>
      </c>
      <c r="K57" s="83">
        <f>SUM(K22:K56)</f>
        <v>0</v>
      </c>
    </row>
    <row r="58" spans="1:14" s="83" customFormat="1" ht="18.75">
      <c r="A58" s="85"/>
      <c r="B58" s="86"/>
      <c r="C58" s="86"/>
      <c r="D58" s="87"/>
      <c r="E58" s="86"/>
      <c r="F58" s="86"/>
      <c r="G58" s="88"/>
      <c r="H58" s="84"/>
      <c r="I58" s="84"/>
    </row>
    <row r="59" spans="1:14" s="93" customFormat="1" ht="42.6" customHeight="1">
      <c r="A59" s="89" t="s">
        <v>41</v>
      </c>
      <c r="B59" s="89"/>
      <c r="C59" s="89"/>
      <c r="D59" s="89"/>
      <c r="E59" s="90"/>
      <c r="F59" s="91" t="s">
        <v>42</v>
      </c>
      <c r="G59" s="91"/>
      <c r="H59" s="92"/>
      <c r="I59" s="92"/>
      <c r="J59" s="90"/>
      <c r="K59" s="90"/>
      <c r="L59" s="90"/>
    </row>
    <row r="60" spans="1:14">
      <c r="B60" s="94"/>
      <c r="D60" s="95"/>
      <c r="G60" s="2"/>
    </row>
    <row r="61" spans="1:14">
      <c r="B61" s="94"/>
      <c r="D61" s="95"/>
      <c r="G61" s="2"/>
    </row>
    <row r="62" spans="1:14">
      <c r="B62" s="168"/>
      <c r="C62" s="168"/>
      <c r="D62" s="168"/>
      <c r="E62" s="168"/>
      <c r="F62" s="16"/>
      <c r="G62" s="16"/>
    </row>
    <row r="63" spans="1:14" s="98" customFormat="1" ht="18.75">
      <c r="A63" s="96"/>
      <c r="B63" s="11"/>
      <c r="C63" s="11"/>
      <c r="D63" s="11"/>
      <c r="E63" s="11"/>
      <c r="F63" s="11"/>
      <c r="G63" s="10"/>
      <c r="H63" s="97"/>
      <c r="I63" s="97"/>
    </row>
    <row r="64" spans="1:14" s="98" customFormat="1" ht="18.75">
      <c r="A64" s="96"/>
      <c r="B64" s="11"/>
      <c r="C64" s="11"/>
      <c r="D64" s="11"/>
      <c r="E64" s="11"/>
      <c r="F64" s="11"/>
      <c r="G64" s="10"/>
      <c r="H64" s="97"/>
      <c r="I64" s="97"/>
    </row>
    <row r="65" spans="1:9" s="98" customFormat="1" ht="18.75">
      <c r="A65" s="96"/>
      <c r="B65" s="11"/>
      <c r="C65" s="11"/>
      <c r="D65" s="11"/>
      <c r="E65" s="11"/>
      <c r="F65" s="11"/>
      <c r="G65" s="10"/>
      <c r="H65" s="97"/>
      <c r="I65" s="97"/>
    </row>
    <row r="66" spans="1:9" s="101" customFormat="1">
      <c r="A66" s="99"/>
      <c r="B66" s="2"/>
      <c r="C66" s="2"/>
      <c r="D66" s="2"/>
      <c r="E66" s="2"/>
      <c r="F66" s="3"/>
      <c r="G66" s="100"/>
      <c r="H66" s="100"/>
      <c r="I66" s="100"/>
    </row>
    <row r="67" spans="1:9">
      <c r="H67" s="5"/>
      <c r="I67" s="5"/>
    </row>
    <row r="68" spans="1:9">
      <c r="H68" s="5"/>
      <c r="I68" s="5"/>
    </row>
    <row r="69" spans="1:9">
      <c r="H69" s="5"/>
      <c r="I69" s="5"/>
    </row>
    <row r="70" spans="1:9">
      <c r="H70" s="5"/>
      <c r="I70" s="5"/>
    </row>
    <row r="71" spans="1:9" ht="18.75">
      <c r="B71" s="11"/>
      <c r="C71" s="11"/>
      <c r="D71" s="102"/>
      <c r="E71" s="11"/>
      <c r="F71" s="11"/>
      <c r="G71" s="103"/>
    </row>
    <row r="72" spans="1:9" ht="18.75">
      <c r="B72" s="11"/>
      <c r="C72" s="11"/>
      <c r="D72" s="102"/>
      <c r="E72" s="11"/>
      <c r="F72" s="11"/>
      <c r="G72" s="103"/>
    </row>
    <row r="73" spans="1:9" ht="18.75">
      <c r="B73" s="11"/>
      <c r="C73" s="11"/>
      <c r="D73" s="102"/>
      <c r="E73" s="11"/>
      <c r="F73" s="11"/>
      <c r="G73" s="103"/>
    </row>
    <row r="74" spans="1:9" ht="18.75">
      <c r="B74" s="11"/>
      <c r="C74" s="11"/>
      <c r="D74" s="102"/>
      <c r="E74" s="11"/>
      <c r="F74" s="11"/>
      <c r="G74" s="103"/>
    </row>
    <row r="75" spans="1:9" ht="18.75">
      <c r="B75" s="11"/>
      <c r="C75" s="11"/>
      <c r="D75" s="102"/>
      <c r="E75" s="11"/>
      <c r="F75" s="11"/>
      <c r="G75" s="103"/>
    </row>
    <row r="76" spans="1:9" ht="18.75">
      <c r="B76" s="11"/>
      <c r="C76" s="11"/>
      <c r="D76" s="102"/>
      <c r="E76" s="11"/>
      <c r="F76" s="11"/>
      <c r="G76" s="103"/>
    </row>
    <row r="77" spans="1:9" ht="18.75">
      <c r="B77" s="11"/>
      <c r="C77" s="11"/>
      <c r="D77" s="102"/>
      <c r="E77" s="11"/>
      <c r="F77" s="11"/>
      <c r="G77" s="103"/>
    </row>
    <row r="78" spans="1:9" ht="18.75">
      <c r="B78" s="11"/>
      <c r="C78" s="11"/>
      <c r="D78" s="102"/>
      <c r="E78" s="11"/>
      <c r="F78" s="11"/>
      <c r="G78" s="103"/>
    </row>
    <row r="79" spans="1:9" ht="18.75">
      <c r="B79" s="11"/>
      <c r="C79" s="11"/>
      <c r="D79" s="102"/>
      <c r="E79" s="11"/>
      <c r="F79" s="11"/>
      <c r="G79" s="103"/>
    </row>
    <row r="80" spans="1:9" ht="18.75">
      <c r="B80" s="11"/>
      <c r="C80" s="11"/>
      <c r="D80" s="102"/>
      <c r="E80" s="11"/>
      <c r="F80" s="11"/>
      <c r="G80" s="103"/>
    </row>
    <row r="81" spans="2:7" ht="18.75">
      <c r="B81" s="11"/>
      <c r="C81" s="11"/>
      <c r="D81" s="102"/>
      <c r="E81" s="11"/>
      <c r="F81" s="11"/>
      <c r="G81" s="103"/>
    </row>
    <row r="82" spans="2:7" ht="18.75">
      <c r="B82" s="11"/>
      <c r="C82" s="11"/>
      <c r="D82" s="102"/>
      <c r="E82" s="11"/>
      <c r="F82" s="11"/>
      <c r="G82" s="103"/>
    </row>
    <row r="83" spans="2:7" ht="18.75">
      <c r="B83" s="11"/>
      <c r="C83" s="11"/>
      <c r="D83" s="102"/>
      <c r="E83" s="11"/>
      <c r="F83" s="11"/>
      <c r="G83" s="103"/>
    </row>
    <row r="84" spans="2:7" ht="18.75">
      <c r="B84" s="11"/>
      <c r="C84" s="11"/>
      <c r="D84" s="102"/>
      <c r="E84" s="11"/>
      <c r="F84" s="11"/>
      <c r="G84" s="103"/>
    </row>
    <row r="85" spans="2:7" ht="18.75">
      <c r="B85" s="11"/>
      <c r="C85" s="11"/>
      <c r="D85" s="102"/>
      <c r="E85" s="11"/>
      <c r="F85" s="11"/>
      <c r="G85" s="103"/>
    </row>
    <row r="86" spans="2:7" ht="18.75">
      <c r="B86" s="11"/>
      <c r="C86" s="11"/>
      <c r="D86" s="102"/>
      <c r="E86" s="11"/>
      <c r="F86" s="11"/>
      <c r="G86" s="103"/>
    </row>
  </sheetData>
  <mergeCells count="17">
    <mergeCell ref="A20:F20"/>
    <mergeCell ref="A21:F21"/>
    <mergeCell ref="A47:F47"/>
    <mergeCell ref="A56:F56"/>
    <mergeCell ref="B62:E62"/>
    <mergeCell ref="B12:I12"/>
    <mergeCell ref="B14:I14"/>
    <mergeCell ref="A17:A18"/>
    <mergeCell ref="B17:E17"/>
    <mergeCell ref="F17:F18"/>
    <mergeCell ref="G17:I17"/>
    <mergeCell ref="A10:I10"/>
    <mergeCell ref="E2:H2"/>
    <mergeCell ref="E3:H3"/>
    <mergeCell ref="E4:H4"/>
    <mergeCell ref="E7:I7"/>
    <mergeCell ref="A8:I8"/>
  </mergeCells>
  <pageMargins left="0.7" right="0.7" top="0.75" bottom="0.75" header="0.3" footer="0.3"/>
  <pageSetup paperSize="9" scale="44" orientation="portrait" verticalDpi="0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="60" zoomScaleNormal="79" workbookViewId="0">
      <selection sqref="A1:XFD1048576"/>
    </sheetView>
  </sheetViews>
  <sheetFormatPr defaultColWidth="9.140625" defaultRowHeight="15.75"/>
  <cols>
    <col min="1" max="1" width="59" style="1" customWidth="1"/>
    <col min="2" max="2" width="11.5703125" style="2" customWidth="1"/>
    <col min="3" max="3" width="12" style="2" customWidth="1"/>
    <col min="4" max="4" width="15.85546875" style="3" customWidth="1"/>
    <col min="5" max="5" width="10.28515625" style="2" customWidth="1"/>
    <col min="6" max="6" width="12.28515625" style="2" customWidth="1"/>
    <col min="7" max="7" width="16.85546875" style="5" customWidth="1"/>
    <col min="8" max="8" width="17.28515625" style="7" customWidth="1"/>
    <col min="9" max="9" width="19.5703125" style="7" customWidth="1"/>
    <col min="10" max="10" width="0.7109375" style="1" customWidth="1"/>
    <col min="11" max="11" width="3" style="1" customWidth="1"/>
    <col min="12" max="12" width="6.28515625" style="1" hidden="1" customWidth="1"/>
    <col min="13" max="13" width="16" style="1" customWidth="1"/>
    <col min="14" max="14" width="14.5703125" style="1" customWidth="1"/>
    <col min="15" max="15" width="13.7109375" style="1" customWidth="1"/>
    <col min="16" max="256" width="9.140625" style="1"/>
    <col min="257" max="257" width="59" style="1" customWidth="1"/>
    <col min="258" max="258" width="11.5703125" style="1" customWidth="1"/>
    <col min="259" max="259" width="12" style="1" customWidth="1"/>
    <col min="260" max="260" width="15.85546875" style="1" customWidth="1"/>
    <col min="261" max="261" width="10.28515625" style="1" customWidth="1"/>
    <col min="262" max="262" width="12.28515625" style="1" customWidth="1"/>
    <col min="263" max="263" width="16.85546875" style="1" customWidth="1"/>
    <col min="264" max="264" width="17.28515625" style="1" customWidth="1"/>
    <col min="265" max="265" width="21.7109375" style="1" customWidth="1"/>
    <col min="266" max="266" width="0.7109375" style="1" customWidth="1"/>
    <col min="267" max="267" width="11.28515625" style="1" customWidth="1"/>
    <col min="268" max="268" width="6.28515625" style="1" customWidth="1"/>
    <col min="269" max="269" width="16" style="1" customWidth="1"/>
    <col min="270" max="270" width="14.5703125" style="1" customWidth="1"/>
    <col min="271" max="271" width="13.7109375" style="1" customWidth="1"/>
    <col min="272" max="512" width="9.140625" style="1"/>
    <col min="513" max="513" width="59" style="1" customWidth="1"/>
    <col min="514" max="514" width="11.5703125" style="1" customWidth="1"/>
    <col min="515" max="515" width="12" style="1" customWidth="1"/>
    <col min="516" max="516" width="15.85546875" style="1" customWidth="1"/>
    <col min="517" max="517" width="10.28515625" style="1" customWidth="1"/>
    <col min="518" max="518" width="12.28515625" style="1" customWidth="1"/>
    <col min="519" max="519" width="16.85546875" style="1" customWidth="1"/>
    <col min="520" max="520" width="17.28515625" style="1" customWidth="1"/>
    <col min="521" max="521" width="21.7109375" style="1" customWidth="1"/>
    <col min="522" max="522" width="0.7109375" style="1" customWidth="1"/>
    <col min="523" max="523" width="11.28515625" style="1" customWidth="1"/>
    <col min="524" max="524" width="6.28515625" style="1" customWidth="1"/>
    <col min="525" max="525" width="16" style="1" customWidth="1"/>
    <col min="526" max="526" width="14.5703125" style="1" customWidth="1"/>
    <col min="527" max="527" width="13.7109375" style="1" customWidth="1"/>
    <col min="528" max="768" width="9.140625" style="1"/>
    <col min="769" max="769" width="59" style="1" customWidth="1"/>
    <col min="770" max="770" width="11.5703125" style="1" customWidth="1"/>
    <col min="771" max="771" width="12" style="1" customWidth="1"/>
    <col min="772" max="772" width="15.85546875" style="1" customWidth="1"/>
    <col min="773" max="773" width="10.28515625" style="1" customWidth="1"/>
    <col min="774" max="774" width="12.28515625" style="1" customWidth="1"/>
    <col min="775" max="775" width="16.85546875" style="1" customWidth="1"/>
    <col min="776" max="776" width="17.28515625" style="1" customWidth="1"/>
    <col min="777" max="777" width="21.7109375" style="1" customWidth="1"/>
    <col min="778" max="778" width="0.7109375" style="1" customWidth="1"/>
    <col min="779" max="779" width="11.28515625" style="1" customWidth="1"/>
    <col min="780" max="780" width="6.28515625" style="1" customWidth="1"/>
    <col min="781" max="781" width="16" style="1" customWidth="1"/>
    <col min="782" max="782" width="14.5703125" style="1" customWidth="1"/>
    <col min="783" max="783" width="13.7109375" style="1" customWidth="1"/>
    <col min="784" max="1024" width="9.140625" style="1"/>
    <col min="1025" max="1025" width="59" style="1" customWidth="1"/>
    <col min="1026" max="1026" width="11.5703125" style="1" customWidth="1"/>
    <col min="1027" max="1027" width="12" style="1" customWidth="1"/>
    <col min="1028" max="1028" width="15.85546875" style="1" customWidth="1"/>
    <col min="1029" max="1029" width="10.28515625" style="1" customWidth="1"/>
    <col min="1030" max="1030" width="12.28515625" style="1" customWidth="1"/>
    <col min="1031" max="1031" width="16.85546875" style="1" customWidth="1"/>
    <col min="1032" max="1032" width="17.28515625" style="1" customWidth="1"/>
    <col min="1033" max="1033" width="21.7109375" style="1" customWidth="1"/>
    <col min="1034" max="1034" width="0.7109375" style="1" customWidth="1"/>
    <col min="1035" max="1035" width="11.28515625" style="1" customWidth="1"/>
    <col min="1036" max="1036" width="6.28515625" style="1" customWidth="1"/>
    <col min="1037" max="1037" width="16" style="1" customWidth="1"/>
    <col min="1038" max="1038" width="14.5703125" style="1" customWidth="1"/>
    <col min="1039" max="1039" width="13.7109375" style="1" customWidth="1"/>
    <col min="1040" max="1280" width="9.140625" style="1"/>
    <col min="1281" max="1281" width="59" style="1" customWidth="1"/>
    <col min="1282" max="1282" width="11.5703125" style="1" customWidth="1"/>
    <col min="1283" max="1283" width="12" style="1" customWidth="1"/>
    <col min="1284" max="1284" width="15.85546875" style="1" customWidth="1"/>
    <col min="1285" max="1285" width="10.28515625" style="1" customWidth="1"/>
    <col min="1286" max="1286" width="12.28515625" style="1" customWidth="1"/>
    <col min="1287" max="1287" width="16.85546875" style="1" customWidth="1"/>
    <col min="1288" max="1288" width="17.28515625" style="1" customWidth="1"/>
    <col min="1289" max="1289" width="21.7109375" style="1" customWidth="1"/>
    <col min="1290" max="1290" width="0.7109375" style="1" customWidth="1"/>
    <col min="1291" max="1291" width="11.28515625" style="1" customWidth="1"/>
    <col min="1292" max="1292" width="6.28515625" style="1" customWidth="1"/>
    <col min="1293" max="1293" width="16" style="1" customWidth="1"/>
    <col min="1294" max="1294" width="14.5703125" style="1" customWidth="1"/>
    <col min="1295" max="1295" width="13.7109375" style="1" customWidth="1"/>
    <col min="1296" max="1536" width="9.140625" style="1"/>
    <col min="1537" max="1537" width="59" style="1" customWidth="1"/>
    <col min="1538" max="1538" width="11.5703125" style="1" customWidth="1"/>
    <col min="1539" max="1539" width="12" style="1" customWidth="1"/>
    <col min="1540" max="1540" width="15.85546875" style="1" customWidth="1"/>
    <col min="1541" max="1541" width="10.28515625" style="1" customWidth="1"/>
    <col min="1542" max="1542" width="12.28515625" style="1" customWidth="1"/>
    <col min="1543" max="1543" width="16.85546875" style="1" customWidth="1"/>
    <col min="1544" max="1544" width="17.28515625" style="1" customWidth="1"/>
    <col min="1545" max="1545" width="21.7109375" style="1" customWidth="1"/>
    <col min="1546" max="1546" width="0.7109375" style="1" customWidth="1"/>
    <col min="1547" max="1547" width="11.28515625" style="1" customWidth="1"/>
    <col min="1548" max="1548" width="6.28515625" style="1" customWidth="1"/>
    <col min="1549" max="1549" width="16" style="1" customWidth="1"/>
    <col min="1550" max="1550" width="14.5703125" style="1" customWidth="1"/>
    <col min="1551" max="1551" width="13.7109375" style="1" customWidth="1"/>
    <col min="1552" max="1792" width="9.140625" style="1"/>
    <col min="1793" max="1793" width="59" style="1" customWidth="1"/>
    <col min="1794" max="1794" width="11.5703125" style="1" customWidth="1"/>
    <col min="1795" max="1795" width="12" style="1" customWidth="1"/>
    <col min="1796" max="1796" width="15.85546875" style="1" customWidth="1"/>
    <col min="1797" max="1797" width="10.28515625" style="1" customWidth="1"/>
    <col min="1798" max="1798" width="12.28515625" style="1" customWidth="1"/>
    <col min="1799" max="1799" width="16.85546875" style="1" customWidth="1"/>
    <col min="1800" max="1800" width="17.28515625" style="1" customWidth="1"/>
    <col min="1801" max="1801" width="21.7109375" style="1" customWidth="1"/>
    <col min="1802" max="1802" width="0.7109375" style="1" customWidth="1"/>
    <col min="1803" max="1803" width="11.28515625" style="1" customWidth="1"/>
    <col min="1804" max="1804" width="6.28515625" style="1" customWidth="1"/>
    <col min="1805" max="1805" width="16" style="1" customWidth="1"/>
    <col min="1806" max="1806" width="14.5703125" style="1" customWidth="1"/>
    <col min="1807" max="1807" width="13.7109375" style="1" customWidth="1"/>
    <col min="1808" max="2048" width="9.140625" style="1"/>
    <col min="2049" max="2049" width="59" style="1" customWidth="1"/>
    <col min="2050" max="2050" width="11.5703125" style="1" customWidth="1"/>
    <col min="2051" max="2051" width="12" style="1" customWidth="1"/>
    <col min="2052" max="2052" width="15.85546875" style="1" customWidth="1"/>
    <col min="2053" max="2053" width="10.28515625" style="1" customWidth="1"/>
    <col min="2054" max="2054" width="12.28515625" style="1" customWidth="1"/>
    <col min="2055" max="2055" width="16.85546875" style="1" customWidth="1"/>
    <col min="2056" max="2056" width="17.28515625" style="1" customWidth="1"/>
    <col min="2057" max="2057" width="21.7109375" style="1" customWidth="1"/>
    <col min="2058" max="2058" width="0.7109375" style="1" customWidth="1"/>
    <col min="2059" max="2059" width="11.28515625" style="1" customWidth="1"/>
    <col min="2060" max="2060" width="6.28515625" style="1" customWidth="1"/>
    <col min="2061" max="2061" width="16" style="1" customWidth="1"/>
    <col min="2062" max="2062" width="14.5703125" style="1" customWidth="1"/>
    <col min="2063" max="2063" width="13.7109375" style="1" customWidth="1"/>
    <col min="2064" max="2304" width="9.140625" style="1"/>
    <col min="2305" max="2305" width="59" style="1" customWidth="1"/>
    <col min="2306" max="2306" width="11.5703125" style="1" customWidth="1"/>
    <col min="2307" max="2307" width="12" style="1" customWidth="1"/>
    <col min="2308" max="2308" width="15.85546875" style="1" customWidth="1"/>
    <col min="2309" max="2309" width="10.28515625" style="1" customWidth="1"/>
    <col min="2310" max="2310" width="12.28515625" style="1" customWidth="1"/>
    <col min="2311" max="2311" width="16.85546875" style="1" customWidth="1"/>
    <col min="2312" max="2312" width="17.28515625" style="1" customWidth="1"/>
    <col min="2313" max="2313" width="21.7109375" style="1" customWidth="1"/>
    <col min="2314" max="2314" width="0.7109375" style="1" customWidth="1"/>
    <col min="2315" max="2315" width="11.28515625" style="1" customWidth="1"/>
    <col min="2316" max="2316" width="6.28515625" style="1" customWidth="1"/>
    <col min="2317" max="2317" width="16" style="1" customWidth="1"/>
    <col min="2318" max="2318" width="14.5703125" style="1" customWidth="1"/>
    <col min="2319" max="2319" width="13.7109375" style="1" customWidth="1"/>
    <col min="2320" max="2560" width="9.140625" style="1"/>
    <col min="2561" max="2561" width="59" style="1" customWidth="1"/>
    <col min="2562" max="2562" width="11.5703125" style="1" customWidth="1"/>
    <col min="2563" max="2563" width="12" style="1" customWidth="1"/>
    <col min="2564" max="2564" width="15.85546875" style="1" customWidth="1"/>
    <col min="2565" max="2565" width="10.28515625" style="1" customWidth="1"/>
    <col min="2566" max="2566" width="12.28515625" style="1" customWidth="1"/>
    <col min="2567" max="2567" width="16.85546875" style="1" customWidth="1"/>
    <col min="2568" max="2568" width="17.28515625" style="1" customWidth="1"/>
    <col min="2569" max="2569" width="21.7109375" style="1" customWidth="1"/>
    <col min="2570" max="2570" width="0.7109375" style="1" customWidth="1"/>
    <col min="2571" max="2571" width="11.28515625" style="1" customWidth="1"/>
    <col min="2572" max="2572" width="6.28515625" style="1" customWidth="1"/>
    <col min="2573" max="2573" width="16" style="1" customWidth="1"/>
    <col min="2574" max="2574" width="14.5703125" style="1" customWidth="1"/>
    <col min="2575" max="2575" width="13.7109375" style="1" customWidth="1"/>
    <col min="2576" max="2816" width="9.140625" style="1"/>
    <col min="2817" max="2817" width="59" style="1" customWidth="1"/>
    <col min="2818" max="2818" width="11.5703125" style="1" customWidth="1"/>
    <col min="2819" max="2819" width="12" style="1" customWidth="1"/>
    <col min="2820" max="2820" width="15.85546875" style="1" customWidth="1"/>
    <col min="2821" max="2821" width="10.28515625" style="1" customWidth="1"/>
    <col min="2822" max="2822" width="12.28515625" style="1" customWidth="1"/>
    <col min="2823" max="2823" width="16.85546875" style="1" customWidth="1"/>
    <col min="2824" max="2824" width="17.28515625" style="1" customWidth="1"/>
    <col min="2825" max="2825" width="21.7109375" style="1" customWidth="1"/>
    <col min="2826" max="2826" width="0.7109375" style="1" customWidth="1"/>
    <col min="2827" max="2827" width="11.28515625" style="1" customWidth="1"/>
    <col min="2828" max="2828" width="6.28515625" style="1" customWidth="1"/>
    <col min="2829" max="2829" width="16" style="1" customWidth="1"/>
    <col min="2830" max="2830" width="14.5703125" style="1" customWidth="1"/>
    <col min="2831" max="2831" width="13.7109375" style="1" customWidth="1"/>
    <col min="2832" max="3072" width="9.140625" style="1"/>
    <col min="3073" max="3073" width="59" style="1" customWidth="1"/>
    <col min="3074" max="3074" width="11.5703125" style="1" customWidth="1"/>
    <col min="3075" max="3075" width="12" style="1" customWidth="1"/>
    <col min="3076" max="3076" width="15.85546875" style="1" customWidth="1"/>
    <col min="3077" max="3077" width="10.28515625" style="1" customWidth="1"/>
    <col min="3078" max="3078" width="12.28515625" style="1" customWidth="1"/>
    <col min="3079" max="3079" width="16.85546875" style="1" customWidth="1"/>
    <col min="3080" max="3080" width="17.28515625" style="1" customWidth="1"/>
    <col min="3081" max="3081" width="21.7109375" style="1" customWidth="1"/>
    <col min="3082" max="3082" width="0.7109375" style="1" customWidth="1"/>
    <col min="3083" max="3083" width="11.28515625" style="1" customWidth="1"/>
    <col min="3084" max="3084" width="6.28515625" style="1" customWidth="1"/>
    <col min="3085" max="3085" width="16" style="1" customWidth="1"/>
    <col min="3086" max="3086" width="14.5703125" style="1" customWidth="1"/>
    <col min="3087" max="3087" width="13.7109375" style="1" customWidth="1"/>
    <col min="3088" max="3328" width="9.140625" style="1"/>
    <col min="3329" max="3329" width="59" style="1" customWidth="1"/>
    <col min="3330" max="3330" width="11.5703125" style="1" customWidth="1"/>
    <col min="3331" max="3331" width="12" style="1" customWidth="1"/>
    <col min="3332" max="3332" width="15.85546875" style="1" customWidth="1"/>
    <col min="3333" max="3333" width="10.28515625" style="1" customWidth="1"/>
    <col min="3334" max="3334" width="12.28515625" style="1" customWidth="1"/>
    <col min="3335" max="3335" width="16.85546875" style="1" customWidth="1"/>
    <col min="3336" max="3336" width="17.28515625" style="1" customWidth="1"/>
    <col min="3337" max="3337" width="21.7109375" style="1" customWidth="1"/>
    <col min="3338" max="3338" width="0.7109375" style="1" customWidth="1"/>
    <col min="3339" max="3339" width="11.28515625" style="1" customWidth="1"/>
    <col min="3340" max="3340" width="6.28515625" style="1" customWidth="1"/>
    <col min="3341" max="3341" width="16" style="1" customWidth="1"/>
    <col min="3342" max="3342" width="14.5703125" style="1" customWidth="1"/>
    <col min="3343" max="3343" width="13.7109375" style="1" customWidth="1"/>
    <col min="3344" max="3584" width="9.140625" style="1"/>
    <col min="3585" max="3585" width="59" style="1" customWidth="1"/>
    <col min="3586" max="3586" width="11.5703125" style="1" customWidth="1"/>
    <col min="3587" max="3587" width="12" style="1" customWidth="1"/>
    <col min="3588" max="3588" width="15.85546875" style="1" customWidth="1"/>
    <col min="3589" max="3589" width="10.28515625" style="1" customWidth="1"/>
    <col min="3590" max="3590" width="12.28515625" style="1" customWidth="1"/>
    <col min="3591" max="3591" width="16.85546875" style="1" customWidth="1"/>
    <col min="3592" max="3592" width="17.28515625" style="1" customWidth="1"/>
    <col min="3593" max="3593" width="21.7109375" style="1" customWidth="1"/>
    <col min="3594" max="3594" width="0.7109375" style="1" customWidth="1"/>
    <col min="3595" max="3595" width="11.28515625" style="1" customWidth="1"/>
    <col min="3596" max="3596" width="6.28515625" style="1" customWidth="1"/>
    <col min="3597" max="3597" width="16" style="1" customWidth="1"/>
    <col min="3598" max="3598" width="14.5703125" style="1" customWidth="1"/>
    <col min="3599" max="3599" width="13.7109375" style="1" customWidth="1"/>
    <col min="3600" max="3840" width="9.140625" style="1"/>
    <col min="3841" max="3841" width="59" style="1" customWidth="1"/>
    <col min="3842" max="3842" width="11.5703125" style="1" customWidth="1"/>
    <col min="3843" max="3843" width="12" style="1" customWidth="1"/>
    <col min="3844" max="3844" width="15.85546875" style="1" customWidth="1"/>
    <col min="3845" max="3845" width="10.28515625" style="1" customWidth="1"/>
    <col min="3846" max="3846" width="12.28515625" style="1" customWidth="1"/>
    <col min="3847" max="3847" width="16.85546875" style="1" customWidth="1"/>
    <col min="3848" max="3848" width="17.28515625" style="1" customWidth="1"/>
    <col min="3849" max="3849" width="21.7109375" style="1" customWidth="1"/>
    <col min="3850" max="3850" width="0.7109375" style="1" customWidth="1"/>
    <col min="3851" max="3851" width="11.28515625" style="1" customWidth="1"/>
    <col min="3852" max="3852" width="6.28515625" style="1" customWidth="1"/>
    <col min="3853" max="3853" width="16" style="1" customWidth="1"/>
    <col min="3854" max="3854" width="14.5703125" style="1" customWidth="1"/>
    <col min="3855" max="3855" width="13.7109375" style="1" customWidth="1"/>
    <col min="3856" max="4096" width="9.140625" style="1"/>
    <col min="4097" max="4097" width="59" style="1" customWidth="1"/>
    <col min="4098" max="4098" width="11.5703125" style="1" customWidth="1"/>
    <col min="4099" max="4099" width="12" style="1" customWidth="1"/>
    <col min="4100" max="4100" width="15.85546875" style="1" customWidth="1"/>
    <col min="4101" max="4101" width="10.28515625" style="1" customWidth="1"/>
    <col min="4102" max="4102" width="12.28515625" style="1" customWidth="1"/>
    <col min="4103" max="4103" width="16.85546875" style="1" customWidth="1"/>
    <col min="4104" max="4104" width="17.28515625" style="1" customWidth="1"/>
    <col min="4105" max="4105" width="21.7109375" style="1" customWidth="1"/>
    <col min="4106" max="4106" width="0.7109375" style="1" customWidth="1"/>
    <col min="4107" max="4107" width="11.28515625" style="1" customWidth="1"/>
    <col min="4108" max="4108" width="6.28515625" style="1" customWidth="1"/>
    <col min="4109" max="4109" width="16" style="1" customWidth="1"/>
    <col min="4110" max="4110" width="14.5703125" style="1" customWidth="1"/>
    <col min="4111" max="4111" width="13.7109375" style="1" customWidth="1"/>
    <col min="4112" max="4352" width="9.140625" style="1"/>
    <col min="4353" max="4353" width="59" style="1" customWidth="1"/>
    <col min="4354" max="4354" width="11.5703125" style="1" customWidth="1"/>
    <col min="4355" max="4355" width="12" style="1" customWidth="1"/>
    <col min="4356" max="4356" width="15.85546875" style="1" customWidth="1"/>
    <col min="4357" max="4357" width="10.28515625" style="1" customWidth="1"/>
    <col min="4358" max="4358" width="12.28515625" style="1" customWidth="1"/>
    <col min="4359" max="4359" width="16.85546875" style="1" customWidth="1"/>
    <col min="4360" max="4360" width="17.28515625" style="1" customWidth="1"/>
    <col min="4361" max="4361" width="21.7109375" style="1" customWidth="1"/>
    <col min="4362" max="4362" width="0.7109375" style="1" customWidth="1"/>
    <col min="4363" max="4363" width="11.28515625" style="1" customWidth="1"/>
    <col min="4364" max="4364" width="6.28515625" style="1" customWidth="1"/>
    <col min="4365" max="4365" width="16" style="1" customWidth="1"/>
    <col min="4366" max="4366" width="14.5703125" style="1" customWidth="1"/>
    <col min="4367" max="4367" width="13.7109375" style="1" customWidth="1"/>
    <col min="4368" max="4608" width="9.140625" style="1"/>
    <col min="4609" max="4609" width="59" style="1" customWidth="1"/>
    <col min="4610" max="4610" width="11.5703125" style="1" customWidth="1"/>
    <col min="4611" max="4611" width="12" style="1" customWidth="1"/>
    <col min="4612" max="4612" width="15.85546875" style="1" customWidth="1"/>
    <col min="4613" max="4613" width="10.28515625" style="1" customWidth="1"/>
    <col min="4614" max="4614" width="12.28515625" style="1" customWidth="1"/>
    <col min="4615" max="4615" width="16.85546875" style="1" customWidth="1"/>
    <col min="4616" max="4616" width="17.28515625" style="1" customWidth="1"/>
    <col min="4617" max="4617" width="21.7109375" style="1" customWidth="1"/>
    <col min="4618" max="4618" width="0.7109375" style="1" customWidth="1"/>
    <col min="4619" max="4619" width="11.28515625" style="1" customWidth="1"/>
    <col min="4620" max="4620" width="6.28515625" style="1" customWidth="1"/>
    <col min="4621" max="4621" width="16" style="1" customWidth="1"/>
    <col min="4622" max="4622" width="14.5703125" style="1" customWidth="1"/>
    <col min="4623" max="4623" width="13.7109375" style="1" customWidth="1"/>
    <col min="4624" max="4864" width="9.140625" style="1"/>
    <col min="4865" max="4865" width="59" style="1" customWidth="1"/>
    <col min="4866" max="4866" width="11.5703125" style="1" customWidth="1"/>
    <col min="4867" max="4867" width="12" style="1" customWidth="1"/>
    <col min="4868" max="4868" width="15.85546875" style="1" customWidth="1"/>
    <col min="4869" max="4869" width="10.28515625" style="1" customWidth="1"/>
    <col min="4870" max="4870" width="12.28515625" style="1" customWidth="1"/>
    <col min="4871" max="4871" width="16.85546875" style="1" customWidth="1"/>
    <col min="4872" max="4872" width="17.28515625" style="1" customWidth="1"/>
    <col min="4873" max="4873" width="21.7109375" style="1" customWidth="1"/>
    <col min="4874" max="4874" width="0.7109375" style="1" customWidth="1"/>
    <col min="4875" max="4875" width="11.28515625" style="1" customWidth="1"/>
    <col min="4876" max="4876" width="6.28515625" style="1" customWidth="1"/>
    <col min="4877" max="4877" width="16" style="1" customWidth="1"/>
    <col min="4878" max="4878" width="14.5703125" style="1" customWidth="1"/>
    <col min="4879" max="4879" width="13.7109375" style="1" customWidth="1"/>
    <col min="4880" max="5120" width="9.140625" style="1"/>
    <col min="5121" max="5121" width="59" style="1" customWidth="1"/>
    <col min="5122" max="5122" width="11.5703125" style="1" customWidth="1"/>
    <col min="5123" max="5123" width="12" style="1" customWidth="1"/>
    <col min="5124" max="5124" width="15.85546875" style="1" customWidth="1"/>
    <col min="5125" max="5125" width="10.28515625" style="1" customWidth="1"/>
    <col min="5126" max="5126" width="12.28515625" style="1" customWidth="1"/>
    <col min="5127" max="5127" width="16.85546875" style="1" customWidth="1"/>
    <col min="5128" max="5128" width="17.28515625" style="1" customWidth="1"/>
    <col min="5129" max="5129" width="21.7109375" style="1" customWidth="1"/>
    <col min="5130" max="5130" width="0.7109375" style="1" customWidth="1"/>
    <col min="5131" max="5131" width="11.28515625" style="1" customWidth="1"/>
    <col min="5132" max="5132" width="6.28515625" style="1" customWidth="1"/>
    <col min="5133" max="5133" width="16" style="1" customWidth="1"/>
    <col min="5134" max="5134" width="14.5703125" style="1" customWidth="1"/>
    <col min="5135" max="5135" width="13.7109375" style="1" customWidth="1"/>
    <col min="5136" max="5376" width="9.140625" style="1"/>
    <col min="5377" max="5377" width="59" style="1" customWidth="1"/>
    <col min="5378" max="5378" width="11.5703125" style="1" customWidth="1"/>
    <col min="5379" max="5379" width="12" style="1" customWidth="1"/>
    <col min="5380" max="5380" width="15.85546875" style="1" customWidth="1"/>
    <col min="5381" max="5381" width="10.28515625" style="1" customWidth="1"/>
    <col min="5382" max="5382" width="12.28515625" style="1" customWidth="1"/>
    <col min="5383" max="5383" width="16.85546875" style="1" customWidth="1"/>
    <col min="5384" max="5384" width="17.28515625" style="1" customWidth="1"/>
    <col min="5385" max="5385" width="21.7109375" style="1" customWidth="1"/>
    <col min="5386" max="5386" width="0.7109375" style="1" customWidth="1"/>
    <col min="5387" max="5387" width="11.28515625" style="1" customWidth="1"/>
    <col min="5388" max="5388" width="6.28515625" style="1" customWidth="1"/>
    <col min="5389" max="5389" width="16" style="1" customWidth="1"/>
    <col min="5390" max="5390" width="14.5703125" style="1" customWidth="1"/>
    <col min="5391" max="5391" width="13.7109375" style="1" customWidth="1"/>
    <col min="5392" max="5632" width="9.140625" style="1"/>
    <col min="5633" max="5633" width="59" style="1" customWidth="1"/>
    <col min="5634" max="5634" width="11.5703125" style="1" customWidth="1"/>
    <col min="5635" max="5635" width="12" style="1" customWidth="1"/>
    <col min="5636" max="5636" width="15.85546875" style="1" customWidth="1"/>
    <col min="5637" max="5637" width="10.28515625" style="1" customWidth="1"/>
    <col min="5638" max="5638" width="12.28515625" style="1" customWidth="1"/>
    <col min="5639" max="5639" width="16.85546875" style="1" customWidth="1"/>
    <col min="5640" max="5640" width="17.28515625" style="1" customWidth="1"/>
    <col min="5641" max="5641" width="21.7109375" style="1" customWidth="1"/>
    <col min="5642" max="5642" width="0.7109375" style="1" customWidth="1"/>
    <col min="5643" max="5643" width="11.28515625" style="1" customWidth="1"/>
    <col min="5644" max="5644" width="6.28515625" style="1" customWidth="1"/>
    <col min="5645" max="5645" width="16" style="1" customWidth="1"/>
    <col min="5646" max="5646" width="14.5703125" style="1" customWidth="1"/>
    <col min="5647" max="5647" width="13.7109375" style="1" customWidth="1"/>
    <col min="5648" max="5888" width="9.140625" style="1"/>
    <col min="5889" max="5889" width="59" style="1" customWidth="1"/>
    <col min="5890" max="5890" width="11.5703125" style="1" customWidth="1"/>
    <col min="5891" max="5891" width="12" style="1" customWidth="1"/>
    <col min="5892" max="5892" width="15.85546875" style="1" customWidth="1"/>
    <col min="5893" max="5893" width="10.28515625" style="1" customWidth="1"/>
    <col min="5894" max="5894" width="12.28515625" style="1" customWidth="1"/>
    <col min="5895" max="5895" width="16.85546875" style="1" customWidth="1"/>
    <col min="5896" max="5896" width="17.28515625" style="1" customWidth="1"/>
    <col min="5897" max="5897" width="21.7109375" style="1" customWidth="1"/>
    <col min="5898" max="5898" width="0.7109375" style="1" customWidth="1"/>
    <col min="5899" max="5899" width="11.28515625" style="1" customWidth="1"/>
    <col min="5900" max="5900" width="6.28515625" style="1" customWidth="1"/>
    <col min="5901" max="5901" width="16" style="1" customWidth="1"/>
    <col min="5902" max="5902" width="14.5703125" style="1" customWidth="1"/>
    <col min="5903" max="5903" width="13.7109375" style="1" customWidth="1"/>
    <col min="5904" max="6144" width="9.140625" style="1"/>
    <col min="6145" max="6145" width="59" style="1" customWidth="1"/>
    <col min="6146" max="6146" width="11.5703125" style="1" customWidth="1"/>
    <col min="6147" max="6147" width="12" style="1" customWidth="1"/>
    <col min="6148" max="6148" width="15.85546875" style="1" customWidth="1"/>
    <col min="6149" max="6149" width="10.28515625" style="1" customWidth="1"/>
    <col min="6150" max="6150" width="12.28515625" style="1" customWidth="1"/>
    <col min="6151" max="6151" width="16.85546875" style="1" customWidth="1"/>
    <col min="6152" max="6152" width="17.28515625" style="1" customWidth="1"/>
    <col min="6153" max="6153" width="21.7109375" style="1" customWidth="1"/>
    <col min="6154" max="6154" width="0.7109375" style="1" customWidth="1"/>
    <col min="6155" max="6155" width="11.28515625" style="1" customWidth="1"/>
    <col min="6156" max="6156" width="6.28515625" style="1" customWidth="1"/>
    <col min="6157" max="6157" width="16" style="1" customWidth="1"/>
    <col min="6158" max="6158" width="14.5703125" style="1" customWidth="1"/>
    <col min="6159" max="6159" width="13.7109375" style="1" customWidth="1"/>
    <col min="6160" max="6400" width="9.140625" style="1"/>
    <col min="6401" max="6401" width="59" style="1" customWidth="1"/>
    <col min="6402" max="6402" width="11.5703125" style="1" customWidth="1"/>
    <col min="6403" max="6403" width="12" style="1" customWidth="1"/>
    <col min="6404" max="6404" width="15.85546875" style="1" customWidth="1"/>
    <col min="6405" max="6405" width="10.28515625" style="1" customWidth="1"/>
    <col min="6406" max="6406" width="12.28515625" style="1" customWidth="1"/>
    <col min="6407" max="6407" width="16.85546875" style="1" customWidth="1"/>
    <col min="6408" max="6408" width="17.28515625" style="1" customWidth="1"/>
    <col min="6409" max="6409" width="21.7109375" style="1" customWidth="1"/>
    <col min="6410" max="6410" width="0.7109375" style="1" customWidth="1"/>
    <col min="6411" max="6411" width="11.28515625" style="1" customWidth="1"/>
    <col min="6412" max="6412" width="6.28515625" style="1" customWidth="1"/>
    <col min="6413" max="6413" width="16" style="1" customWidth="1"/>
    <col min="6414" max="6414" width="14.5703125" style="1" customWidth="1"/>
    <col min="6415" max="6415" width="13.7109375" style="1" customWidth="1"/>
    <col min="6416" max="6656" width="9.140625" style="1"/>
    <col min="6657" max="6657" width="59" style="1" customWidth="1"/>
    <col min="6658" max="6658" width="11.5703125" style="1" customWidth="1"/>
    <col min="6659" max="6659" width="12" style="1" customWidth="1"/>
    <col min="6660" max="6660" width="15.85546875" style="1" customWidth="1"/>
    <col min="6661" max="6661" width="10.28515625" style="1" customWidth="1"/>
    <col min="6662" max="6662" width="12.28515625" style="1" customWidth="1"/>
    <col min="6663" max="6663" width="16.85546875" style="1" customWidth="1"/>
    <col min="6664" max="6664" width="17.28515625" style="1" customWidth="1"/>
    <col min="6665" max="6665" width="21.7109375" style="1" customWidth="1"/>
    <col min="6666" max="6666" width="0.7109375" style="1" customWidth="1"/>
    <col min="6667" max="6667" width="11.28515625" style="1" customWidth="1"/>
    <col min="6668" max="6668" width="6.28515625" style="1" customWidth="1"/>
    <col min="6669" max="6669" width="16" style="1" customWidth="1"/>
    <col min="6670" max="6670" width="14.5703125" style="1" customWidth="1"/>
    <col min="6671" max="6671" width="13.7109375" style="1" customWidth="1"/>
    <col min="6672" max="6912" width="9.140625" style="1"/>
    <col min="6913" max="6913" width="59" style="1" customWidth="1"/>
    <col min="6914" max="6914" width="11.5703125" style="1" customWidth="1"/>
    <col min="6915" max="6915" width="12" style="1" customWidth="1"/>
    <col min="6916" max="6916" width="15.85546875" style="1" customWidth="1"/>
    <col min="6917" max="6917" width="10.28515625" style="1" customWidth="1"/>
    <col min="6918" max="6918" width="12.28515625" style="1" customWidth="1"/>
    <col min="6919" max="6919" width="16.85546875" style="1" customWidth="1"/>
    <col min="6920" max="6920" width="17.28515625" style="1" customWidth="1"/>
    <col min="6921" max="6921" width="21.7109375" style="1" customWidth="1"/>
    <col min="6922" max="6922" width="0.7109375" style="1" customWidth="1"/>
    <col min="6923" max="6923" width="11.28515625" style="1" customWidth="1"/>
    <col min="6924" max="6924" width="6.28515625" style="1" customWidth="1"/>
    <col min="6925" max="6925" width="16" style="1" customWidth="1"/>
    <col min="6926" max="6926" width="14.5703125" style="1" customWidth="1"/>
    <col min="6927" max="6927" width="13.7109375" style="1" customWidth="1"/>
    <col min="6928" max="7168" width="9.140625" style="1"/>
    <col min="7169" max="7169" width="59" style="1" customWidth="1"/>
    <col min="7170" max="7170" width="11.5703125" style="1" customWidth="1"/>
    <col min="7171" max="7171" width="12" style="1" customWidth="1"/>
    <col min="7172" max="7172" width="15.85546875" style="1" customWidth="1"/>
    <col min="7173" max="7173" width="10.28515625" style="1" customWidth="1"/>
    <col min="7174" max="7174" width="12.28515625" style="1" customWidth="1"/>
    <col min="7175" max="7175" width="16.85546875" style="1" customWidth="1"/>
    <col min="7176" max="7176" width="17.28515625" style="1" customWidth="1"/>
    <col min="7177" max="7177" width="21.7109375" style="1" customWidth="1"/>
    <col min="7178" max="7178" width="0.7109375" style="1" customWidth="1"/>
    <col min="7179" max="7179" width="11.28515625" style="1" customWidth="1"/>
    <col min="7180" max="7180" width="6.28515625" style="1" customWidth="1"/>
    <col min="7181" max="7181" width="16" style="1" customWidth="1"/>
    <col min="7182" max="7182" width="14.5703125" style="1" customWidth="1"/>
    <col min="7183" max="7183" width="13.7109375" style="1" customWidth="1"/>
    <col min="7184" max="7424" width="9.140625" style="1"/>
    <col min="7425" max="7425" width="59" style="1" customWidth="1"/>
    <col min="7426" max="7426" width="11.5703125" style="1" customWidth="1"/>
    <col min="7427" max="7427" width="12" style="1" customWidth="1"/>
    <col min="7428" max="7428" width="15.85546875" style="1" customWidth="1"/>
    <col min="7429" max="7429" width="10.28515625" style="1" customWidth="1"/>
    <col min="7430" max="7430" width="12.28515625" style="1" customWidth="1"/>
    <col min="7431" max="7431" width="16.85546875" style="1" customWidth="1"/>
    <col min="7432" max="7432" width="17.28515625" style="1" customWidth="1"/>
    <col min="7433" max="7433" width="21.7109375" style="1" customWidth="1"/>
    <col min="7434" max="7434" width="0.7109375" style="1" customWidth="1"/>
    <col min="7435" max="7435" width="11.28515625" style="1" customWidth="1"/>
    <col min="7436" max="7436" width="6.28515625" style="1" customWidth="1"/>
    <col min="7437" max="7437" width="16" style="1" customWidth="1"/>
    <col min="7438" max="7438" width="14.5703125" style="1" customWidth="1"/>
    <col min="7439" max="7439" width="13.7109375" style="1" customWidth="1"/>
    <col min="7440" max="7680" width="9.140625" style="1"/>
    <col min="7681" max="7681" width="59" style="1" customWidth="1"/>
    <col min="7682" max="7682" width="11.5703125" style="1" customWidth="1"/>
    <col min="7683" max="7683" width="12" style="1" customWidth="1"/>
    <col min="7684" max="7684" width="15.85546875" style="1" customWidth="1"/>
    <col min="7685" max="7685" width="10.28515625" style="1" customWidth="1"/>
    <col min="7686" max="7686" width="12.28515625" style="1" customWidth="1"/>
    <col min="7687" max="7687" width="16.85546875" style="1" customWidth="1"/>
    <col min="7688" max="7688" width="17.28515625" style="1" customWidth="1"/>
    <col min="7689" max="7689" width="21.7109375" style="1" customWidth="1"/>
    <col min="7690" max="7690" width="0.7109375" style="1" customWidth="1"/>
    <col min="7691" max="7691" width="11.28515625" style="1" customWidth="1"/>
    <col min="7692" max="7692" width="6.28515625" style="1" customWidth="1"/>
    <col min="7693" max="7693" width="16" style="1" customWidth="1"/>
    <col min="7694" max="7694" width="14.5703125" style="1" customWidth="1"/>
    <col min="7695" max="7695" width="13.7109375" style="1" customWidth="1"/>
    <col min="7696" max="7936" width="9.140625" style="1"/>
    <col min="7937" max="7937" width="59" style="1" customWidth="1"/>
    <col min="7938" max="7938" width="11.5703125" style="1" customWidth="1"/>
    <col min="7939" max="7939" width="12" style="1" customWidth="1"/>
    <col min="7940" max="7940" width="15.85546875" style="1" customWidth="1"/>
    <col min="7941" max="7941" width="10.28515625" style="1" customWidth="1"/>
    <col min="7942" max="7942" width="12.28515625" style="1" customWidth="1"/>
    <col min="7943" max="7943" width="16.85546875" style="1" customWidth="1"/>
    <col min="7944" max="7944" width="17.28515625" style="1" customWidth="1"/>
    <col min="7945" max="7945" width="21.7109375" style="1" customWidth="1"/>
    <col min="7946" max="7946" width="0.7109375" style="1" customWidth="1"/>
    <col min="7947" max="7947" width="11.28515625" style="1" customWidth="1"/>
    <col min="7948" max="7948" width="6.28515625" style="1" customWidth="1"/>
    <col min="7949" max="7949" width="16" style="1" customWidth="1"/>
    <col min="7950" max="7950" width="14.5703125" style="1" customWidth="1"/>
    <col min="7951" max="7951" width="13.7109375" style="1" customWidth="1"/>
    <col min="7952" max="8192" width="9.140625" style="1"/>
    <col min="8193" max="8193" width="59" style="1" customWidth="1"/>
    <col min="8194" max="8194" width="11.5703125" style="1" customWidth="1"/>
    <col min="8195" max="8195" width="12" style="1" customWidth="1"/>
    <col min="8196" max="8196" width="15.85546875" style="1" customWidth="1"/>
    <col min="8197" max="8197" width="10.28515625" style="1" customWidth="1"/>
    <col min="8198" max="8198" width="12.28515625" style="1" customWidth="1"/>
    <col min="8199" max="8199" width="16.85546875" style="1" customWidth="1"/>
    <col min="8200" max="8200" width="17.28515625" style="1" customWidth="1"/>
    <col min="8201" max="8201" width="21.7109375" style="1" customWidth="1"/>
    <col min="8202" max="8202" width="0.7109375" style="1" customWidth="1"/>
    <col min="8203" max="8203" width="11.28515625" style="1" customWidth="1"/>
    <col min="8204" max="8204" width="6.28515625" style="1" customWidth="1"/>
    <col min="8205" max="8205" width="16" style="1" customWidth="1"/>
    <col min="8206" max="8206" width="14.5703125" style="1" customWidth="1"/>
    <col min="8207" max="8207" width="13.7109375" style="1" customWidth="1"/>
    <col min="8208" max="8448" width="9.140625" style="1"/>
    <col min="8449" max="8449" width="59" style="1" customWidth="1"/>
    <col min="8450" max="8450" width="11.5703125" style="1" customWidth="1"/>
    <col min="8451" max="8451" width="12" style="1" customWidth="1"/>
    <col min="8452" max="8452" width="15.85546875" style="1" customWidth="1"/>
    <col min="8453" max="8453" width="10.28515625" style="1" customWidth="1"/>
    <col min="8454" max="8454" width="12.28515625" style="1" customWidth="1"/>
    <col min="8455" max="8455" width="16.85546875" style="1" customWidth="1"/>
    <col min="8456" max="8456" width="17.28515625" style="1" customWidth="1"/>
    <col min="8457" max="8457" width="21.7109375" style="1" customWidth="1"/>
    <col min="8458" max="8458" width="0.7109375" style="1" customWidth="1"/>
    <col min="8459" max="8459" width="11.28515625" style="1" customWidth="1"/>
    <col min="8460" max="8460" width="6.28515625" style="1" customWidth="1"/>
    <col min="8461" max="8461" width="16" style="1" customWidth="1"/>
    <col min="8462" max="8462" width="14.5703125" style="1" customWidth="1"/>
    <col min="8463" max="8463" width="13.7109375" style="1" customWidth="1"/>
    <col min="8464" max="8704" width="9.140625" style="1"/>
    <col min="8705" max="8705" width="59" style="1" customWidth="1"/>
    <col min="8706" max="8706" width="11.5703125" style="1" customWidth="1"/>
    <col min="8707" max="8707" width="12" style="1" customWidth="1"/>
    <col min="8708" max="8708" width="15.85546875" style="1" customWidth="1"/>
    <col min="8709" max="8709" width="10.28515625" style="1" customWidth="1"/>
    <col min="8710" max="8710" width="12.28515625" style="1" customWidth="1"/>
    <col min="8711" max="8711" width="16.85546875" style="1" customWidth="1"/>
    <col min="8712" max="8712" width="17.28515625" style="1" customWidth="1"/>
    <col min="8713" max="8713" width="21.7109375" style="1" customWidth="1"/>
    <col min="8714" max="8714" width="0.7109375" style="1" customWidth="1"/>
    <col min="8715" max="8715" width="11.28515625" style="1" customWidth="1"/>
    <col min="8716" max="8716" width="6.28515625" style="1" customWidth="1"/>
    <col min="8717" max="8717" width="16" style="1" customWidth="1"/>
    <col min="8718" max="8718" width="14.5703125" style="1" customWidth="1"/>
    <col min="8719" max="8719" width="13.7109375" style="1" customWidth="1"/>
    <col min="8720" max="8960" width="9.140625" style="1"/>
    <col min="8961" max="8961" width="59" style="1" customWidth="1"/>
    <col min="8962" max="8962" width="11.5703125" style="1" customWidth="1"/>
    <col min="8963" max="8963" width="12" style="1" customWidth="1"/>
    <col min="8964" max="8964" width="15.85546875" style="1" customWidth="1"/>
    <col min="8965" max="8965" width="10.28515625" style="1" customWidth="1"/>
    <col min="8966" max="8966" width="12.28515625" style="1" customWidth="1"/>
    <col min="8967" max="8967" width="16.85546875" style="1" customWidth="1"/>
    <col min="8968" max="8968" width="17.28515625" style="1" customWidth="1"/>
    <col min="8969" max="8969" width="21.7109375" style="1" customWidth="1"/>
    <col min="8970" max="8970" width="0.7109375" style="1" customWidth="1"/>
    <col min="8971" max="8971" width="11.28515625" style="1" customWidth="1"/>
    <col min="8972" max="8972" width="6.28515625" style="1" customWidth="1"/>
    <col min="8973" max="8973" width="16" style="1" customWidth="1"/>
    <col min="8974" max="8974" width="14.5703125" style="1" customWidth="1"/>
    <col min="8975" max="8975" width="13.7109375" style="1" customWidth="1"/>
    <col min="8976" max="9216" width="9.140625" style="1"/>
    <col min="9217" max="9217" width="59" style="1" customWidth="1"/>
    <col min="9218" max="9218" width="11.5703125" style="1" customWidth="1"/>
    <col min="9219" max="9219" width="12" style="1" customWidth="1"/>
    <col min="9220" max="9220" width="15.85546875" style="1" customWidth="1"/>
    <col min="9221" max="9221" width="10.28515625" style="1" customWidth="1"/>
    <col min="9222" max="9222" width="12.28515625" style="1" customWidth="1"/>
    <col min="9223" max="9223" width="16.85546875" style="1" customWidth="1"/>
    <col min="9224" max="9224" width="17.28515625" style="1" customWidth="1"/>
    <col min="9225" max="9225" width="21.7109375" style="1" customWidth="1"/>
    <col min="9226" max="9226" width="0.7109375" style="1" customWidth="1"/>
    <col min="9227" max="9227" width="11.28515625" style="1" customWidth="1"/>
    <col min="9228" max="9228" width="6.28515625" style="1" customWidth="1"/>
    <col min="9229" max="9229" width="16" style="1" customWidth="1"/>
    <col min="9230" max="9230" width="14.5703125" style="1" customWidth="1"/>
    <col min="9231" max="9231" width="13.7109375" style="1" customWidth="1"/>
    <col min="9232" max="9472" width="9.140625" style="1"/>
    <col min="9473" max="9473" width="59" style="1" customWidth="1"/>
    <col min="9474" max="9474" width="11.5703125" style="1" customWidth="1"/>
    <col min="9475" max="9475" width="12" style="1" customWidth="1"/>
    <col min="9476" max="9476" width="15.85546875" style="1" customWidth="1"/>
    <col min="9477" max="9477" width="10.28515625" style="1" customWidth="1"/>
    <col min="9478" max="9478" width="12.28515625" style="1" customWidth="1"/>
    <col min="9479" max="9479" width="16.85546875" style="1" customWidth="1"/>
    <col min="9480" max="9480" width="17.28515625" style="1" customWidth="1"/>
    <col min="9481" max="9481" width="21.7109375" style="1" customWidth="1"/>
    <col min="9482" max="9482" width="0.7109375" style="1" customWidth="1"/>
    <col min="9483" max="9483" width="11.28515625" style="1" customWidth="1"/>
    <col min="9484" max="9484" width="6.28515625" style="1" customWidth="1"/>
    <col min="9485" max="9485" width="16" style="1" customWidth="1"/>
    <col min="9486" max="9486" width="14.5703125" style="1" customWidth="1"/>
    <col min="9487" max="9487" width="13.7109375" style="1" customWidth="1"/>
    <col min="9488" max="9728" width="9.140625" style="1"/>
    <col min="9729" max="9729" width="59" style="1" customWidth="1"/>
    <col min="9730" max="9730" width="11.5703125" style="1" customWidth="1"/>
    <col min="9731" max="9731" width="12" style="1" customWidth="1"/>
    <col min="9732" max="9732" width="15.85546875" style="1" customWidth="1"/>
    <col min="9733" max="9733" width="10.28515625" style="1" customWidth="1"/>
    <col min="9734" max="9734" width="12.28515625" style="1" customWidth="1"/>
    <col min="9735" max="9735" width="16.85546875" style="1" customWidth="1"/>
    <col min="9736" max="9736" width="17.28515625" style="1" customWidth="1"/>
    <col min="9737" max="9737" width="21.7109375" style="1" customWidth="1"/>
    <col min="9738" max="9738" width="0.7109375" style="1" customWidth="1"/>
    <col min="9739" max="9739" width="11.28515625" style="1" customWidth="1"/>
    <col min="9740" max="9740" width="6.28515625" style="1" customWidth="1"/>
    <col min="9741" max="9741" width="16" style="1" customWidth="1"/>
    <col min="9742" max="9742" width="14.5703125" style="1" customWidth="1"/>
    <col min="9743" max="9743" width="13.7109375" style="1" customWidth="1"/>
    <col min="9744" max="9984" width="9.140625" style="1"/>
    <col min="9985" max="9985" width="59" style="1" customWidth="1"/>
    <col min="9986" max="9986" width="11.5703125" style="1" customWidth="1"/>
    <col min="9987" max="9987" width="12" style="1" customWidth="1"/>
    <col min="9988" max="9988" width="15.85546875" style="1" customWidth="1"/>
    <col min="9989" max="9989" width="10.28515625" style="1" customWidth="1"/>
    <col min="9990" max="9990" width="12.28515625" style="1" customWidth="1"/>
    <col min="9991" max="9991" width="16.85546875" style="1" customWidth="1"/>
    <col min="9992" max="9992" width="17.28515625" style="1" customWidth="1"/>
    <col min="9993" max="9993" width="21.7109375" style="1" customWidth="1"/>
    <col min="9994" max="9994" width="0.7109375" style="1" customWidth="1"/>
    <col min="9995" max="9995" width="11.28515625" style="1" customWidth="1"/>
    <col min="9996" max="9996" width="6.28515625" style="1" customWidth="1"/>
    <col min="9997" max="9997" width="16" style="1" customWidth="1"/>
    <col min="9998" max="9998" width="14.5703125" style="1" customWidth="1"/>
    <col min="9999" max="9999" width="13.7109375" style="1" customWidth="1"/>
    <col min="10000" max="10240" width="9.140625" style="1"/>
    <col min="10241" max="10241" width="59" style="1" customWidth="1"/>
    <col min="10242" max="10242" width="11.5703125" style="1" customWidth="1"/>
    <col min="10243" max="10243" width="12" style="1" customWidth="1"/>
    <col min="10244" max="10244" width="15.85546875" style="1" customWidth="1"/>
    <col min="10245" max="10245" width="10.28515625" style="1" customWidth="1"/>
    <col min="10246" max="10246" width="12.28515625" style="1" customWidth="1"/>
    <col min="10247" max="10247" width="16.85546875" style="1" customWidth="1"/>
    <col min="10248" max="10248" width="17.28515625" style="1" customWidth="1"/>
    <col min="10249" max="10249" width="21.7109375" style="1" customWidth="1"/>
    <col min="10250" max="10250" width="0.7109375" style="1" customWidth="1"/>
    <col min="10251" max="10251" width="11.28515625" style="1" customWidth="1"/>
    <col min="10252" max="10252" width="6.28515625" style="1" customWidth="1"/>
    <col min="10253" max="10253" width="16" style="1" customWidth="1"/>
    <col min="10254" max="10254" width="14.5703125" style="1" customWidth="1"/>
    <col min="10255" max="10255" width="13.7109375" style="1" customWidth="1"/>
    <col min="10256" max="10496" width="9.140625" style="1"/>
    <col min="10497" max="10497" width="59" style="1" customWidth="1"/>
    <col min="10498" max="10498" width="11.5703125" style="1" customWidth="1"/>
    <col min="10499" max="10499" width="12" style="1" customWidth="1"/>
    <col min="10500" max="10500" width="15.85546875" style="1" customWidth="1"/>
    <col min="10501" max="10501" width="10.28515625" style="1" customWidth="1"/>
    <col min="10502" max="10502" width="12.28515625" style="1" customWidth="1"/>
    <col min="10503" max="10503" width="16.85546875" style="1" customWidth="1"/>
    <col min="10504" max="10504" width="17.28515625" style="1" customWidth="1"/>
    <col min="10505" max="10505" width="21.7109375" style="1" customWidth="1"/>
    <col min="10506" max="10506" width="0.7109375" style="1" customWidth="1"/>
    <col min="10507" max="10507" width="11.28515625" style="1" customWidth="1"/>
    <col min="10508" max="10508" width="6.28515625" style="1" customWidth="1"/>
    <col min="10509" max="10509" width="16" style="1" customWidth="1"/>
    <col min="10510" max="10510" width="14.5703125" style="1" customWidth="1"/>
    <col min="10511" max="10511" width="13.7109375" style="1" customWidth="1"/>
    <col min="10512" max="10752" width="9.140625" style="1"/>
    <col min="10753" max="10753" width="59" style="1" customWidth="1"/>
    <col min="10754" max="10754" width="11.5703125" style="1" customWidth="1"/>
    <col min="10755" max="10755" width="12" style="1" customWidth="1"/>
    <col min="10756" max="10756" width="15.85546875" style="1" customWidth="1"/>
    <col min="10757" max="10757" width="10.28515625" style="1" customWidth="1"/>
    <col min="10758" max="10758" width="12.28515625" style="1" customWidth="1"/>
    <col min="10759" max="10759" width="16.85546875" style="1" customWidth="1"/>
    <col min="10760" max="10760" width="17.28515625" style="1" customWidth="1"/>
    <col min="10761" max="10761" width="21.7109375" style="1" customWidth="1"/>
    <col min="10762" max="10762" width="0.7109375" style="1" customWidth="1"/>
    <col min="10763" max="10763" width="11.28515625" style="1" customWidth="1"/>
    <col min="10764" max="10764" width="6.28515625" style="1" customWidth="1"/>
    <col min="10765" max="10765" width="16" style="1" customWidth="1"/>
    <col min="10766" max="10766" width="14.5703125" style="1" customWidth="1"/>
    <col min="10767" max="10767" width="13.7109375" style="1" customWidth="1"/>
    <col min="10768" max="11008" width="9.140625" style="1"/>
    <col min="11009" max="11009" width="59" style="1" customWidth="1"/>
    <col min="11010" max="11010" width="11.5703125" style="1" customWidth="1"/>
    <col min="11011" max="11011" width="12" style="1" customWidth="1"/>
    <col min="11012" max="11012" width="15.85546875" style="1" customWidth="1"/>
    <col min="11013" max="11013" width="10.28515625" style="1" customWidth="1"/>
    <col min="11014" max="11014" width="12.28515625" style="1" customWidth="1"/>
    <col min="11015" max="11015" width="16.85546875" style="1" customWidth="1"/>
    <col min="11016" max="11016" width="17.28515625" style="1" customWidth="1"/>
    <col min="11017" max="11017" width="21.7109375" style="1" customWidth="1"/>
    <col min="11018" max="11018" width="0.7109375" style="1" customWidth="1"/>
    <col min="11019" max="11019" width="11.28515625" style="1" customWidth="1"/>
    <col min="11020" max="11020" width="6.28515625" style="1" customWidth="1"/>
    <col min="11021" max="11021" width="16" style="1" customWidth="1"/>
    <col min="11022" max="11022" width="14.5703125" style="1" customWidth="1"/>
    <col min="11023" max="11023" width="13.7109375" style="1" customWidth="1"/>
    <col min="11024" max="11264" width="9.140625" style="1"/>
    <col min="11265" max="11265" width="59" style="1" customWidth="1"/>
    <col min="11266" max="11266" width="11.5703125" style="1" customWidth="1"/>
    <col min="11267" max="11267" width="12" style="1" customWidth="1"/>
    <col min="11268" max="11268" width="15.85546875" style="1" customWidth="1"/>
    <col min="11269" max="11269" width="10.28515625" style="1" customWidth="1"/>
    <col min="11270" max="11270" width="12.28515625" style="1" customWidth="1"/>
    <col min="11271" max="11271" width="16.85546875" style="1" customWidth="1"/>
    <col min="11272" max="11272" width="17.28515625" style="1" customWidth="1"/>
    <col min="11273" max="11273" width="21.7109375" style="1" customWidth="1"/>
    <col min="11274" max="11274" width="0.7109375" style="1" customWidth="1"/>
    <col min="11275" max="11275" width="11.28515625" style="1" customWidth="1"/>
    <col min="11276" max="11276" width="6.28515625" style="1" customWidth="1"/>
    <col min="11277" max="11277" width="16" style="1" customWidth="1"/>
    <col min="11278" max="11278" width="14.5703125" style="1" customWidth="1"/>
    <col min="11279" max="11279" width="13.7109375" style="1" customWidth="1"/>
    <col min="11280" max="11520" width="9.140625" style="1"/>
    <col min="11521" max="11521" width="59" style="1" customWidth="1"/>
    <col min="11522" max="11522" width="11.5703125" style="1" customWidth="1"/>
    <col min="11523" max="11523" width="12" style="1" customWidth="1"/>
    <col min="11524" max="11524" width="15.85546875" style="1" customWidth="1"/>
    <col min="11525" max="11525" width="10.28515625" style="1" customWidth="1"/>
    <col min="11526" max="11526" width="12.28515625" style="1" customWidth="1"/>
    <col min="11527" max="11527" width="16.85546875" style="1" customWidth="1"/>
    <col min="11528" max="11528" width="17.28515625" style="1" customWidth="1"/>
    <col min="11529" max="11529" width="21.7109375" style="1" customWidth="1"/>
    <col min="11530" max="11530" width="0.7109375" style="1" customWidth="1"/>
    <col min="11531" max="11531" width="11.28515625" style="1" customWidth="1"/>
    <col min="11532" max="11532" width="6.28515625" style="1" customWidth="1"/>
    <col min="11533" max="11533" width="16" style="1" customWidth="1"/>
    <col min="11534" max="11534" width="14.5703125" style="1" customWidth="1"/>
    <col min="11535" max="11535" width="13.7109375" style="1" customWidth="1"/>
    <col min="11536" max="11776" width="9.140625" style="1"/>
    <col min="11777" max="11777" width="59" style="1" customWidth="1"/>
    <col min="11778" max="11778" width="11.5703125" style="1" customWidth="1"/>
    <col min="11779" max="11779" width="12" style="1" customWidth="1"/>
    <col min="11780" max="11780" width="15.85546875" style="1" customWidth="1"/>
    <col min="11781" max="11781" width="10.28515625" style="1" customWidth="1"/>
    <col min="11782" max="11782" width="12.28515625" style="1" customWidth="1"/>
    <col min="11783" max="11783" width="16.85546875" style="1" customWidth="1"/>
    <col min="11784" max="11784" width="17.28515625" style="1" customWidth="1"/>
    <col min="11785" max="11785" width="21.7109375" style="1" customWidth="1"/>
    <col min="11786" max="11786" width="0.7109375" style="1" customWidth="1"/>
    <col min="11787" max="11787" width="11.28515625" style="1" customWidth="1"/>
    <col min="11788" max="11788" width="6.28515625" style="1" customWidth="1"/>
    <col min="11789" max="11789" width="16" style="1" customWidth="1"/>
    <col min="11790" max="11790" width="14.5703125" style="1" customWidth="1"/>
    <col min="11791" max="11791" width="13.7109375" style="1" customWidth="1"/>
    <col min="11792" max="12032" width="9.140625" style="1"/>
    <col min="12033" max="12033" width="59" style="1" customWidth="1"/>
    <col min="12034" max="12034" width="11.5703125" style="1" customWidth="1"/>
    <col min="12035" max="12035" width="12" style="1" customWidth="1"/>
    <col min="12036" max="12036" width="15.85546875" style="1" customWidth="1"/>
    <col min="12037" max="12037" width="10.28515625" style="1" customWidth="1"/>
    <col min="12038" max="12038" width="12.28515625" style="1" customWidth="1"/>
    <col min="12039" max="12039" width="16.85546875" style="1" customWidth="1"/>
    <col min="12040" max="12040" width="17.28515625" style="1" customWidth="1"/>
    <col min="12041" max="12041" width="21.7109375" style="1" customWidth="1"/>
    <col min="12042" max="12042" width="0.7109375" style="1" customWidth="1"/>
    <col min="12043" max="12043" width="11.28515625" style="1" customWidth="1"/>
    <col min="12044" max="12044" width="6.28515625" style="1" customWidth="1"/>
    <col min="12045" max="12045" width="16" style="1" customWidth="1"/>
    <col min="12046" max="12046" width="14.5703125" style="1" customWidth="1"/>
    <col min="12047" max="12047" width="13.7109375" style="1" customWidth="1"/>
    <col min="12048" max="12288" width="9.140625" style="1"/>
    <col min="12289" max="12289" width="59" style="1" customWidth="1"/>
    <col min="12290" max="12290" width="11.5703125" style="1" customWidth="1"/>
    <col min="12291" max="12291" width="12" style="1" customWidth="1"/>
    <col min="12292" max="12292" width="15.85546875" style="1" customWidth="1"/>
    <col min="12293" max="12293" width="10.28515625" style="1" customWidth="1"/>
    <col min="12294" max="12294" width="12.28515625" style="1" customWidth="1"/>
    <col min="12295" max="12295" width="16.85546875" style="1" customWidth="1"/>
    <col min="12296" max="12296" width="17.28515625" style="1" customWidth="1"/>
    <col min="12297" max="12297" width="21.7109375" style="1" customWidth="1"/>
    <col min="12298" max="12298" width="0.7109375" style="1" customWidth="1"/>
    <col min="12299" max="12299" width="11.28515625" style="1" customWidth="1"/>
    <col min="12300" max="12300" width="6.28515625" style="1" customWidth="1"/>
    <col min="12301" max="12301" width="16" style="1" customWidth="1"/>
    <col min="12302" max="12302" width="14.5703125" style="1" customWidth="1"/>
    <col min="12303" max="12303" width="13.7109375" style="1" customWidth="1"/>
    <col min="12304" max="12544" width="9.140625" style="1"/>
    <col min="12545" max="12545" width="59" style="1" customWidth="1"/>
    <col min="12546" max="12546" width="11.5703125" style="1" customWidth="1"/>
    <col min="12547" max="12547" width="12" style="1" customWidth="1"/>
    <col min="12548" max="12548" width="15.85546875" style="1" customWidth="1"/>
    <col min="12549" max="12549" width="10.28515625" style="1" customWidth="1"/>
    <col min="12550" max="12550" width="12.28515625" style="1" customWidth="1"/>
    <col min="12551" max="12551" width="16.85546875" style="1" customWidth="1"/>
    <col min="12552" max="12552" width="17.28515625" style="1" customWidth="1"/>
    <col min="12553" max="12553" width="21.7109375" style="1" customWidth="1"/>
    <col min="12554" max="12554" width="0.7109375" style="1" customWidth="1"/>
    <col min="12555" max="12555" width="11.28515625" style="1" customWidth="1"/>
    <col min="12556" max="12556" width="6.28515625" style="1" customWidth="1"/>
    <col min="12557" max="12557" width="16" style="1" customWidth="1"/>
    <col min="12558" max="12558" width="14.5703125" style="1" customWidth="1"/>
    <col min="12559" max="12559" width="13.7109375" style="1" customWidth="1"/>
    <col min="12560" max="12800" width="9.140625" style="1"/>
    <col min="12801" max="12801" width="59" style="1" customWidth="1"/>
    <col min="12802" max="12802" width="11.5703125" style="1" customWidth="1"/>
    <col min="12803" max="12803" width="12" style="1" customWidth="1"/>
    <col min="12804" max="12804" width="15.85546875" style="1" customWidth="1"/>
    <col min="12805" max="12805" width="10.28515625" style="1" customWidth="1"/>
    <col min="12806" max="12806" width="12.28515625" style="1" customWidth="1"/>
    <col min="12807" max="12807" width="16.85546875" style="1" customWidth="1"/>
    <col min="12808" max="12808" width="17.28515625" style="1" customWidth="1"/>
    <col min="12809" max="12809" width="21.7109375" style="1" customWidth="1"/>
    <col min="12810" max="12810" width="0.7109375" style="1" customWidth="1"/>
    <col min="12811" max="12811" width="11.28515625" style="1" customWidth="1"/>
    <col min="12812" max="12812" width="6.28515625" style="1" customWidth="1"/>
    <col min="12813" max="12813" width="16" style="1" customWidth="1"/>
    <col min="12814" max="12814" width="14.5703125" style="1" customWidth="1"/>
    <col min="12815" max="12815" width="13.7109375" style="1" customWidth="1"/>
    <col min="12816" max="13056" width="9.140625" style="1"/>
    <col min="13057" max="13057" width="59" style="1" customWidth="1"/>
    <col min="13058" max="13058" width="11.5703125" style="1" customWidth="1"/>
    <col min="13059" max="13059" width="12" style="1" customWidth="1"/>
    <col min="13060" max="13060" width="15.85546875" style="1" customWidth="1"/>
    <col min="13061" max="13061" width="10.28515625" style="1" customWidth="1"/>
    <col min="13062" max="13062" width="12.28515625" style="1" customWidth="1"/>
    <col min="13063" max="13063" width="16.85546875" style="1" customWidth="1"/>
    <col min="13064" max="13064" width="17.28515625" style="1" customWidth="1"/>
    <col min="13065" max="13065" width="21.7109375" style="1" customWidth="1"/>
    <col min="13066" max="13066" width="0.7109375" style="1" customWidth="1"/>
    <col min="13067" max="13067" width="11.28515625" style="1" customWidth="1"/>
    <col min="13068" max="13068" width="6.28515625" style="1" customWidth="1"/>
    <col min="13069" max="13069" width="16" style="1" customWidth="1"/>
    <col min="13070" max="13070" width="14.5703125" style="1" customWidth="1"/>
    <col min="13071" max="13071" width="13.7109375" style="1" customWidth="1"/>
    <col min="13072" max="13312" width="9.140625" style="1"/>
    <col min="13313" max="13313" width="59" style="1" customWidth="1"/>
    <col min="13314" max="13314" width="11.5703125" style="1" customWidth="1"/>
    <col min="13315" max="13315" width="12" style="1" customWidth="1"/>
    <col min="13316" max="13316" width="15.85546875" style="1" customWidth="1"/>
    <col min="13317" max="13317" width="10.28515625" style="1" customWidth="1"/>
    <col min="13318" max="13318" width="12.28515625" style="1" customWidth="1"/>
    <col min="13319" max="13319" width="16.85546875" style="1" customWidth="1"/>
    <col min="13320" max="13320" width="17.28515625" style="1" customWidth="1"/>
    <col min="13321" max="13321" width="21.7109375" style="1" customWidth="1"/>
    <col min="13322" max="13322" width="0.7109375" style="1" customWidth="1"/>
    <col min="13323" max="13323" width="11.28515625" style="1" customWidth="1"/>
    <col min="13324" max="13324" width="6.28515625" style="1" customWidth="1"/>
    <col min="13325" max="13325" width="16" style="1" customWidth="1"/>
    <col min="13326" max="13326" width="14.5703125" style="1" customWidth="1"/>
    <col min="13327" max="13327" width="13.7109375" style="1" customWidth="1"/>
    <col min="13328" max="13568" width="9.140625" style="1"/>
    <col min="13569" max="13569" width="59" style="1" customWidth="1"/>
    <col min="13570" max="13570" width="11.5703125" style="1" customWidth="1"/>
    <col min="13571" max="13571" width="12" style="1" customWidth="1"/>
    <col min="13572" max="13572" width="15.85546875" style="1" customWidth="1"/>
    <col min="13573" max="13573" width="10.28515625" style="1" customWidth="1"/>
    <col min="13574" max="13574" width="12.28515625" style="1" customWidth="1"/>
    <col min="13575" max="13575" width="16.85546875" style="1" customWidth="1"/>
    <col min="13576" max="13576" width="17.28515625" style="1" customWidth="1"/>
    <col min="13577" max="13577" width="21.7109375" style="1" customWidth="1"/>
    <col min="13578" max="13578" width="0.7109375" style="1" customWidth="1"/>
    <col min="13579" max="13579" width="11.28515625" style="1" customWidth="1"/>
    <col min="13580" max="13580" width="6.28515625" style="1" customWidth="1"/>
    <col min="13581" max="13581" width="16" style="1" customWidth="1"/>
    <col min="13582" max="13582" width="14.5703125" style="1" customWidth="1"/>
    <col min="13583" max="13583" width="13.7109375" style="1" customWidth="1"/>
    <col min="13584" max="13824" width="9.140625" style="1"/>
    <col min="13825" max="13825" width="59" style="1" customWidth="1"/>
    <col min="13826" max="13826" width="11.5703125" style="1" customWidth="1"/>
    <col min="13827" max="13827" width="12" style="1" customWidth="1"/>
    <col min="13828" max="13828" width="15.85546875" style="1" customWidth="1"/>
    <col min="13829" max="13829" width="10.28515625" style="1" customWidth="1"/>
    <col min="13830" max="13830" width="12.28515625" style="1" customWidth="1"/>
    <col min="13831" max="13831" width="16.85546875" style="1" customWidth="1"/>
    <col min="13832" max="13832" width="17.28515625" style="1" customWidth="1"/>
    <col min="13833" max="13833" width="21.7109375" style="1" customWidth="1"/>
    <col min="13834" max="13834" width="0.7109375" style="1" customWidth="1"/>
    <col min="13835" max="13835" width="11.28515625" style="1" customWidth="1"/>
    <col min="13836" max="13836" width="6.28515625" style="1" customWidth="1"/>
    <col min="13837" max="13837" width="16" style="1" customWidth="1"/>
    <col min="13838" max="13838" width="14.5703125" style="1" customWidth="1"/>
    <col min="13839" max="13839" width="13.7109375" style="1" customWidth="1"/>
    <col min="13840" max="14080" width="9.140625" style="1"/>
    <col min="14081" max="14081" width="59" style="1" customWidth="1"/>
    <col min="14082" max="14082" width="11.5703125" style="1" customWidth="1"/>
    <col min="14083" max="14083" width="12" style="1" customWidth="1"/>
    <col min="14084" max="14084" width="15.85546875" style="1" customWidth="1"/>
    <col min="14085" max="14085" width="10.28515625" style="1" customWidth="1"/>
    <col min="14086" max="14086" width="12.28515625" style="1" customWidth="1"/>
    <col min="14087" max="14087" width="16.85546875" style="1" customWidth="1"/>
    <col min="14088" max="14088" width="17.28515625" style="1" customWidth="1"/>
    <col min="14089" max="14089" width="21.7109375" style="1" customWidth="1"/>
    <col min="14090" max="14090" width="0.7109375" style="1" customWidth="1"/>
    <col min="14091" max="14091" width="11.28515625" style="1" customWidth="1"/>
    <col min="14092" max="14092" width="6.28515625" style="1" customWidth="1"/>
    <col min="14093" max="14093" width="16" style="1" customWidth="1"/>
    <col min="14094" max="14094" width="14.5703125" style="1" customWidth="1"/>
    <col min="14095" max="14095" width="13.7109375" style="1" customWidth="1"/>
    <col min="14096" max="14336" width="9.140625" style="1"/>
    <col min="14337" max="14337" width="59" style="1" customWidth="1"/>
    <col min="14338" max="14338" width="11.5703125" style="1" customWidth="1"/>
    <col min="14339" max="14339" width="12" style="1" customWidth="1"/>
    <col min="14340" max="14340" width="15.85546875" style="1" customWidth="1"/>
    <col min="14341" max="14341" width="10.28515625" style="1" customWidth="1"/>
    <col min="14342" max="14342" width="12.28515625" style="1" customWidth="1"/>
    <col min="14343" max="14343" width="16.85546875" style="1" customWidth="1"/>
    <col min="14344" max="14344" width="17.28515625" style="1" customWidth="1"/>
    <col min="14345" max="14345" width="21.7109375" style="1" customWidth="1"/>
    <col min="14346" max="14346" width="0.7109375" style="1" customWidth="1"/>
    <col min="14347" max="14347" width="11.28515625" style="1" customWidth="1"/>
    <col min="14348" max="14348" width="6.28515625" style="1" customWidth="1"/>
    <col min="14349" max="14349" width="16" style="1" customWidth="1"/>
    <col min="14350" max="14350" width="14.5703125" style="1" customWidth="1"/>
    <col min="14351" max="14351" width="13.7109375" style="1" customWidth="1"/>
    <col min="14352" max="14592" width="9.140625" style="1"/>
    <col min="14593" max="14593" width="59" style="1" customWidth="1"/>
    <col min="14594" max="14594" width="11.5703125" style="1" customWidth="1"/>
    <col min="14595" max="14595" width="12" style="1" customWidth="1"/>
    <col min="14596" max="14596" width="15.85546875" style="1" customWidth="1"/>
    <col min="14597" max="14597" width="10.28515625" style="1" customWidth="1"/>
    <col min="14598" max="14598" width="12.28515625" style="1" customWidth="1"/>
    <col min="14599" max="14599" width="16.85546875" style="1" customWidth="1"/>
    <col min="14600" max="14600" width="17.28515625" style="1" customWidth="1"/>
    <col min="14601" max="14601" width="21.7109375" style="1" customWidth="1"/>
    <col min="14602" max="14602" width="0.7109375" style="1" customWidth="1"/>
    <col min="14603" max="14603" width="11.28515625" style="1" customWidth="1"/>
    <col min="14604" max="14604" width="6.28515625" style="1" customWidth="1"/>
    <col min="14605" max="14605" width="16" style="1" customWidth="1"/>
    <col min="14606" max="14606" width="14.5703125" style="1" customWidth="1"/>
    <col min="14607" max="14607" width="13.7109375" style="1" customWidth="1"/>
    <col min="14608" max="14848" width="9.140625" style="1"/>
    <col min="14849" max="14849" width="59" style="1" customWidth="1"/>
    <col min="14850" max="14850" width="11.5703125" style="1" customWidth="1"/>
    <col min="14851" max="14851" width="12" style="1" customWidth="1"/>
    <col min="14852" max="14852" width="15.85546875" style="1" customWidth="1"/>
    <col min="14853" max="14853" width="10.28515625" style="1" customWidth="1"/>
    <col min="14854" max="14854" width="12.28515625" style="1" customWidth="1"/>
    <col min="14855" max="14855" width="16.85546875" style="1" customWidth="1"/>
    <col min="14856" max="14856" width="17.28515625" style="1" customWidth="1"/>
    <col min="14857" max="14857" width="21.7109375" style="1" customWidth="1"/>
    <col min="14858" max="14858" width="0.7109375" style="1" customWidth="1"/>
    <col min="14859" max="14859" width="11.28515625" style="1" customWidth="1"/>
    <col min="14860" max="14860" width="6.28515625" style="1" customWidth="1"/>
    <col min="14861" max="14861" width="16" style="1" customWidth="1"/>
    <col min="14862" max="14862" width="14.5703125" style="1" customWidth="1"/>
    <col min="14863" max="14863" width="13.7109375" style="1" customWidth="1"/>
    <col min="14864" max="15104" width="9.140625" style="1"/>
    <col min="15105" max="15105" width="59" style="1" customWidth="1"/>
    <col min="15106" max="15106" width="11.5703125" style="1" customWidth="1"/>
    <col min="15107" max="15107" width="12" style="1" customWidth="1"/>
    <col min="15108" max="15108" width="15.85546875" style="1" customWidth="1"/>
    <col min="15109" max="15109" width="10.28515625" style="1" customWidth="1"/>
    <col min="15110" max="15110" width="12.28515625" style="1" customWidth="1"/>
    <col min="15111" max="15111" width="16.85546875" style="1" customWidth="1"/>
    <col min="15112" max="15112" width="17.28515625" style="1" customWidth="1"/>
    <col min="15113" max="15113" width="21.7109375" style="1" customWidth="1"/>
    <col min="15114" max="15114" width="0.7109375" style="1" customWidth="1"/>
    <col min="15115" max="15115" width="11.28515625" style="1" customWidth="1"/>
    <col min="15116" max="15116" width="6.28515625" style="1" customWidth="1"/>
    <col min="15117" max="15117" width="16" style="1" customWidth="1"/>
    <col min="15118" max="15118" width="14.5703125" style="1" customWidth="1"/>
    <col min="15119" max="15119" width="13.7109375" style="1" customWidth="1"/>
    <col min="15120" max="15360" width="9.140625" style="1"/>
    <col min="15361" max="15361" width="59" style="1" customWidth="1"/>
    <col min="15362" max="15362" width="11.5703125" style="1" customWidth="1"/>
    <col min="15363" max="15363" width="12" style="1" customWidth="1"/>
    <col min="15364" max="15364" width="15.85546875" style="1" customWidth="1"/>
    <col min="15365" max="15365" width="10.28515625" style="1" customWidth="1"/>
    <col min="15366" max="15366" width="12.28515625" style="1" customWidth="1"/>
    <col min="15367" max="15367" width="16.85546875" style="1" customWidth="1"/>
    <col min="15368" max="15368" width="17.28515625" style="1" customWidth="1"/>
    <col min="15369" max="15369" width="21.7109375" style="1" customWidth="1"/>
    <col min="15370" max="15370" width="0.7109375" style="1" customWidth="1"/>
    <col min="15371" max="15371" width="11.28515625" style="1" customWidth="1"/>
    <col min="15372" max="15372" width="6.28515625" style="1" customWidth="1"/>
    <col min="15373" max="15373" width="16" style="1" customWidth="1"/>
    <col min="15374" max="15374" width="14.5703125" style="1" customWidth="1"/>
    <col min="15375" max="15375" width="13.7109375" style="1" customWidth="1"/>
    <col min="15376" max="15616" width="9.140625" style="1"/>
    <col min="15617" max="15617" width="59" style="1" customWidth="1"/>
    <col min="15618" max="15618" width="11.5703125" style="1" customWidth="1"/>
    <col min="15619" max="15619" width="12" style="1" customWidth="1"/>
    <col min="15620" max="15620" width="15.85546875" style="1" customWidth="1"/>
    <col min="15621" max="15621" width="10.28515625" style="1" customWidth="1"/>
    <col min="15622" max="15622" width="12.28515625" style="1" customWidth="1"/>
    <col min="15623" max="15623" width="16.85546875" style="1" customWidth="1"/>
    <col min="15624" max="15624" width="17.28515625" style="1" customWidth="1"/>
    <col min="15625" max="15625" width="21.7109375" style="1" customWidth="1"/>
    <col min="15626" max="15626" width="0.7109375" style="1" customWidth="1"/>
    <col min="15627" max="15627" width="11.28515625" style="1" customWidth="1"/>
    <col min="15628" max="15628" width="6.28515625" style="1" customWidth="1"/>
    <col min="15629" max="15629" width="16" style="1" customWidth="1"/>
    <col min="15630" max="15630" width="14.5703125" style="1" customWidth="1"/>
    <col min="15631" max="15631" width="13.7109375" style="1" customWidth="1"/>
    <col min="15632" max="15872" width="9.140625" style="1"/>
    <col min="15873" max="15873" width="59" style="1" customWidth="1"/>
    <col min="15874" max="15874" width="11.5703125" style="1" customWidth="1"/>
    <col min="15875" max="15875" width="12" style="1" customWidth="1"/>
    <col min="15876" max="15876" width="15.85546875" style="1" customWidth="1"/>
    <col min="15877" max="15877" width="10.28515625" style="1" customWidth="1"/>
    <col min="15878" max="15878" width="12.28515625" style="1" customWidth="1"/>
    <col min="15879" max="15879" width="16.85546875" style="1" customWidth="1"/>
    <col min="15880" max="15880" width="17.28515625" style="1" customWidth="1"/>
    <col min="15881" max="15881" width="21.7109375" style="1" customWidth="1"/>
    <col min="15882" max="15882" width="0.7109375" style="1" customWidth="1"/>
    <col min="15883" max="15883" width="11.28515625" style="1" customWidth="1"/>
    <col min="15884" max="15884" width="6.28515625" style="1" customWidth="1"/>
    <col min="15885" max="15885" width="16" style="1" customWidth="1"/>
    <col min="15886" max="15886" width="14.5703125" style="1" customWidth="1"/>
    <col min="15887" max="15887" width="13.7109375" style="1" customWidth="1"/>
    <col min="15888" max="16128" width="9.140625" style="1"/>
    <col min="16129" max="16129" width="59" style="1" customWidth="1"/>
    <col min="16130" max="16130" width="11.5703125" style="1" customWidth="1"/>
    <col min="16131" max="16131" width="12" style="1" customWidth="1"/>
    <col min="16132" max="16132" width="15.85546875" style="1" customWidth="1"/>
    <col min="16133" max="16133" width="10.28515625" style="1" customWidth="1"/>
    <col min="16134" max="16134" width="12.28515625" style="1" customWidth="1"/>
    <col min="16135" max="16135" width="16.85546875" style="1" customWidth="1"/>
    <col min="16136" max="16136" width="17.28515625" style="1" customWidth="1"/>
    <col min="16137" max="16137" width="21.7109375" style="1" customWidth="1"/>
    <col min="16138" max="16138" width="0.7109375" style="1" customWidth="1"/>
    <col min="16139" max="16139" width="11.28515625" style="1" customWidth="1"/>
    <col min="16140" max="16140" width="6.28515625" style="1" customWidth="1"/>
    <col min="16141" max="16141" width="16" style="1" customWidth="1"/>
    <col min="16142" max="16142" width="14.5703125" style="1" customWidth="1"/>
    <col min="16143" max="16143" width="13.7109375" style="1" customWidth="1"/>
    <col min="16144" max="16384" width="9.140625" style="1"/>
  </cols>
  <sheetData>
    <row r="1" spans="1:13" ht="18.75">
      <c r="E1" s="4" t="s">
        <v>0</v>
      </c>
      <c r="F1" s="4"/>
      <c r="H1" s="6"/>
    </row>
    <row r="2" spans="1:13" ht="63.6" customHeight="1">
      <c r="E2" s="146" t="s">
        <v>50</v>
      </c>
      <c r="F2" s="146"/>
      <c r="G2" s="146"/>
      <c r="H2" s="146"/>
    </row>
    <row r="3" spans="1:13" ht="18.75">
      <c r="A3" s="83"/>
      <c r="E3" s="147" t="s">
        <v>51</v>
      </c>
      <c r="F3" s="147"/>
      <c r="G3" s="147"/>
      <c r="H3" s="147"/>
    </row>
    <row r="4" spans="1:13" ht="18.75">
      <c r="E4" s="147" t="s">
        <v>55</v>
      </c>
      <c r="F4" s="147"/>
      <c r="G4" s="147"/>
      <c r="H4" s="147"/>
    </row>
    <row r="5" spans="1:13" ht="18.75">
      <c r="F5" s="8"/>
      <c r="G5" s="9"/>
      <c r="H5" s="6"/>
    </row>
    <row r="6" spans="1:13" ht="18.75">
      <c r="F6" s="2" t="s">
        <v>2</v>
      </c>
      <c r="G6" s="10"/>
      <c r="H6" s="6"/>
    </row>
    <row r="7" spans="1:13" ht="93.6" customHeight="1">
      <c r="E7" s="148" t="s">
        <v>57</v>
      </c>
      <c r="F7" s="148"/>
      <c r="G7" s="148"/>
      <c r="H7" s="148"/>
      <c r="I7" s="148"/>
    </row>
    <row r="8" spans="1:13" ht="22.5">
      <c r="A8" s="149" t="s">
        <v>3</v>
      </c>
      <c r="B8" s="149"/>
      <c r="C8" s="149"/>
      <c r="D8" s="149"/>
      <c r="E8" s="149"/>
      <c r="F8" s="149"/>
      <c r="G8" s="149"/>
      <c r="H8" s="149"/>
      <c r="I8" s="149"/>
    </row>
    <row r="9" spans="1:13" ht="18.75">
      <c r="A9" s="8"/>
      <c r="B9" s="8"/>
      <c r="C9" s="8"/>
      <c r="D9" s="8"/>
      <c r="E9" s="8"/>
      <c r="F9" s="8"/>
      <c r="G9" s="11"/>
    </row>
    <row r="10" spans="1:13" ht="20.25">
      <c r="A10" s="145" t="s">
        <v>44</v>
      </c>
      <c r="B10" s="145"/>
      <c r="C10" s="145"/>
      <c r="D10" s="145"/>
      <c r="E10" s="145"/>
      <c r="F10" s="145"/>
      <c r="G10" s="145"/>
      <c r="H10" s="145"/>
      <c r="I10" s="145"/>
    </row>
    <row r="11" spans="1:13">
      <c r="F11" s="12"/>
      <c r="G11" s="13"/>
    </row>
    <row r="12" spans="1:13" ht="20.25">
      <c r="A12" s="14" t="s">
        <v>4</v>
      </c>
      <c r="B12" s="150" t="s">
        <v>5</v>
      </c>
      <c r="C12" s="150"/>
      <c r="D12" s="150"/>
      <c r="E12" s="150"/>
      <c r="F12" s="150"/>
      <c r="G12" s="150"/>
      <c r="H12" s="150"/>
      <c r="I12" s="150"/>
    </row>
    <row r="13" spans="1:13" ht="20.25">
      <c r="A13" s="14"/>
      <c r="B13" s="15"/>
      <c r="C13" s="15"/>
      <c r="D13" s="15"/>
      <c r="E13" s="15"/>
      <c r="F13" s="15"/>
      <c r="G13" s="15"/>
    </row>
    <row r="14" spans="1:13" ht="31.9" customHeight="1">
      <c r="A14" s="14" t="s">
        <v>6</v>
      </c>
      <c r="B14" s="151" t="s">
        <v>56</v>
      </c>
      <c r="C14" s="151"/>
      <c r="D14" s="151"/>
      <c r="E14" s="151"/>
      <c r="F14" s="151"/>
      <c r="G14" s="151"/>
      <c r="H14" s="151"/>
      <c r="I14" s="151"/>
    </row>
    <row r="15" spans="1:13" ht="20.25">
      <c r="A15" s="14" t="s">
        <v>7</v>
      </c>
      <c r="B15" s="16" t="s">
        <v>8</v>
      </c>
      <c r="C15" s="16"/>
      <c r="D15" s="138"/>
      <c r="E15" s="138"/>
      <c r="F15" s="138"/>
      <c r="G15" s="18"/>
      <c r="H15" s="19"/>
      <c r="I15" s="19"/>
      <c r="L15" s="7"/>
      <c r="M15" s="7"/>
    </row>
    <row r="16" spans="1:13" ht="16.5" thickBot="1">
      <c r="A16" s="1" t="s">
        <v>9</v>
      </c>
      <c r="F16" s="12"/>
      <c r="G16" s="13"/>
      <c r="K16" s="13"/>
      <c r="L16" s="7"/>
      <c r="M16" s="7"/>
    </row>
    <row r="17" spans="1:20" s="20" customFormat="1" ht="19.5" thickBot="1">
      <c r="A17" s="152" t="s">
        <v>10</v>
      </c>
      <c r="B17" s="154" t="s">
        <v>11</v>
      </c>
      <c r="C17" s="155"/>
      <c r="D17" s="155"/>
      <c r="E17" s="155"/>
      <c r="F17" s="152" t="s">
        <v>12</v>
      </c>
      <c r="G17" s="156" t="s">
        <v>13</v>
      </c>
      <c r="H17" s="157"/>
      <c r="I17" s="158"/>
    </row>
    <row r="18" spans="1:20" s="20" customFormat="1" ht="64.5" thickBot="1">
      <c r="A18" s="153"/>
      <c r="B18" s="21" t="s">
        <v>14</v>
      </c>
      <c r="C18" s="22" t="s">
        <v>15</v>
      </c>
      <c r="D18" s="22" t="s">
        <v>16</v>
      </c>
      <c r="E18" s="22" t="s">
        <v>17</v>
      </c>
      <c r="F18" s="153"/>
      <c r="G18" s="23" t="s">
        <v>18</v>
      </c>
      <c r="H18" s="23" t="s">
        <v>19</v>
      </c>
      <c r="I18" s="23" t="s">
        <v>45</v>
      </c>
    </row>
    <row r="19" spans="1:20" s="28" customFormat="1" ht="12.75">
      <c r="A19" s="24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6">
        <v>8</v>
      </c>
      <c r="I19" s="27">
        <v>9</v>
      </c>
    </row>
    <row r="20" spans="1:20" s="28" customFormat="1" ht="19.5">
      <c r="A20" s="159" t="s">
        <v>20</v>
      </c>
      <c r="B20" s="160"/>
      <c r="C20" s="160"/>
      <c r="D20" s="160"/>
      <c r="E20" s="160"/>
      <c r="F20" s="160"/>
      <c r="G20" s="29">
        <f>G21+G47</f>
        <v>1909134</v>
      </c>
      <c r="H20" s="29">
        <f>H21+H47+H57</f>
        <v>707130</v>
      </c>
      <c r="I20" s="29">
        <f>I21+I47+I57</f>
        <v>691607</v>
      </c>
    </row>
    <row r="21" spans="1:20" s="20" customFormat="1" ht="20.25">
      <c r="A21" s="161" t="s">
        <v>5</v>
      </c>
      <c r="B21" s="162"/>
      <c r="C21" s="162"/>
      <c r="D21" s="162"/>
      <c r="E21" s="162"/>
      <c r="F21" s="162"/>
      <c r="G21" s="29">
        <f>G22+G23+G24+G25+G26+G27+G29+G30+G31+G32+G33+G34+G35+G36+G37+G38+G39+G40+G42+G43+G28+G44+G41+G45</f>
        <v>1315902</v>
      </c>
      <c r="H21" s="29">
        <f>SUM(H22:H46)</f>
        <v>542120</v>
      </c>
      <c r="I21" s="29">
        <f>SUM(I22:I46)</f>
        <v>514767</v>
      </c>
      <c r="K21" s="30"/>
      <c r="M21" s="30">
        <f>M22+M24</f>
        <v>845270</v>
      </c>
    </row>
    <row r="22" spans="1:20" s="38" customFormat="1" ht="31.5">
      <c r="A22" s="31" t="s">
        <v>5</v>
      </c>
      <c r="B22" s="32">
        <v>1</v>
      </c>
      <c r="C22" s="33">
        <v>102</v>
      </c>
      <c r="D22" s="34" t="s">
        <v>21</v>
      </c>
      <c r="E22" s="35">
        <v>121</v>
      </c>
      <c r="F22" s="36" t="s">
        <v>22</v>
      </c>
      <c r="G22" s="37">
        <f>135000+67000</f>
        <v>202000</v>
      </c>
      <c r="H22" s="37">
        <v>100000</v>
      </c>
      <c r="I22" s="37">
        <v>100000</v>
      </c>
      <c r="J22" s="1"/>
      <c r="K22" s="1"/>
      <c r="L22" s="1"/>
      <c r="M22" s="7">
        <f>G22+G23</f>
        <v>271000</v>
      </c>
      <c r="N22" s="1"/>
      <c r="O22" s="1"/>
      <c r="P22" s="1"/>
      <c r="Q22" s="1"/>
      <c r="R22" s="1"/>
      <c r="S22" s="1"/>
      <c r="T22" s="1"/>
    </row>
    <row r="23" spans="1:20" s="38" customFormat="1" ht="31.5">
      <c r="A23" s="31" t="s">
        <v>5</v>
      </c>
      <c r="B23" s="32">
        <v>1</v>
      </c>
      <c r="C23" s="33">
        <v>102</v>
      </c>
      <c r="D23" s="34" t="s">
        <v>21</v>
      </c>
      <c r="E23" s="35">
        <v>129</v>
      </c>
      <c r="F23" s="36" t="s">
        <v>22</v>
      </c>
      <c r="G23" s="37">
        <f>50000+19000</f>
        <v>69000</v>
      </c>
      <c r="H23" s="37">
        <v>50000</v>
      </c>
      <c r="I23" s="37">
        <v>50000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38" customFormat="1" ht="31.5">
      <c r="A24" s="31" t="s">
        <v>5</v>
      </c>
      <c r="B24" s="32">
        <v>1</v>
      </c>
      <c r="C24" s="33">
        <v>104</v>
      </c>
      <c r="D24" s="34" t="s">
        <v>23</v>
      </c>
      <c r="E24" s="35">
        <v>121</v>
      </c>
      <c r="F24" s="36" t="s">
        <v>22</v>
      </c>
      <c r="G24" s="37">
        <f>260270+164000</f>
        <v>424270</v>
      </c>
      <c r="H24" s="37">
        <v>184710</v>
      </c>
      <c r="I24" s="37">
        <v>170363</v>
      </c>
      <c r="J24" s="1"/>
      <c r="K24" s="7"/>
      <c r="L24" s="1"/>
      <c r="M24" s="7">
        <f>G24+G25</f>
        <v>574270</v>
      </c>
      <c r="N24" s="1"/>
      <c r="O24" s="1"/>
      <c r="P24" s="1"/>
      <c r="Q24" s="1"/>
      <c r="R24" s="1"/>
      <c r="S24" s="1"/>
      <c r="T24" s="1"/>
    </row>
    <row r="25" spans="1:20" s="38" customFormat="1" ht="28.9" customHeight="1">
      <c r="A25" s="31" t="s">
        <v>5</v>
      </c>
      <c r="B25" s="32">
        <v>1</v>
      </c>
      <c r="C25" s="33">
        <v>104</v>
      </c>
      <c r="D25" s="34" t="s">
        <v>23</v>
      </c>
      <c r="E25" s="35">
        <v>129</v>
      </c>
      <c r="F25" s="36" t="s">
        <v>22</v>
      </c>
      <c r="G25" s="37">
        <f>100000+50000</f>
        <v>150000</v>
      </c>
      <c r="H25" s="37">
        <v>50000</v>
      </c>
      <c r="I25" s="37">
        <v>50000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38" customFormat="1" ht="31.5" hidden="1">
      <c r="A26" s="31" t="s">
        <v>5</v>
      </c>
      <c r="B26" s="32">
        <v>1</v>
      </c>
      <c r="C26" s="33">
        <v>104</v>
      </c>
      <c r="D26" s="34" t="s">
        <v>23</v>
      </c>
      <c r="E26" s="35">
        <v>244</v>
      </c>
      <c r="F26" s="36" t="s">
        <v>22</v>
      </c>
      <c r="G26" s="37">
        <v>0</v>
      </c>
      <c r="H26" s="37">
        <v>0</v>
      </c>
      <c r="I26" s="37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38" customFormat="1" ht="31.5">
      <c r="A27" s="31" t="s">
        <v>5</v>
      </c>
      <c r="B27" s="32">
        <v>1</v>
      </c>
      <c r="C27" s="33">
        <v>104</v>
      </c>
      <c r="D27" s="34" t="s">
        <v>23</v>
      </c>
      <c r="E27" s="35">
        <v>853</v>
      </c>
      <c r="F27" s="36" t="s">
        <v>22</v>
      </c>
      <c r="G27" s="37">
        <v>5195</v>
      </c>
      <c r="H27" s="37">
        <v>5000</v>
      </c>
      <c r="I27" s="37">
        <v>2520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38" customFormat="1" ht="0.6" customHeight="1">
      <c r="A28" s="31" t="s">
        <v>5</v>
      </c>
      <c r="B28" s="32">
        <v>1</v>
      </c>
      <c r="C28" s="39">
        <v>107</v>
      </c>
      <c r="D28" s="40" t="s">
        <v>24</v>
      </c>
      <c r="E28" s="41">
        <v>853</v>
      </c>
      <c r="F28" s="42" t="s">
        <v>22</v>
      </c>
      <c r="G28" s="43">
        <v>0</v>
      </c>
      <c r="H28" s="43">
        <v>0</v>
      </c>
      <c r="I28" s="43"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38" customFormat="1" ht="31.5" hidden="1">
      <c r="A29" s="31" t="s">
        <v>5</v>
      </c>
      <c r="B29" s="32">
        <v>1</v>
      </c>
      <c r="C29" s="125">
        <v>113</v>
      </c>
      <c r="D29" s="126" t="s">
        <v>25</v>
      </c>
      <c r="E29" s="127">
        <v>242</v>
      </c>
      <c r="F29" s="128" t="s">
        <v>22</v>
      </c>
      <c r="G29" s="129">
        <v>0</v>
      </c>
      <c r="H29" s="129">
        <v>0</v>
      </c>
      <c r="I29" s="129">
        <v>0</v>
      </c>
      <c r="J29" s="1"/>
      <c r="K29" s="1"/>
      <c r="L29" s="1"/>
      <c r="M29" s="7"/>
      <c r="N29" s="1"/>
      <c r="O29" s="1"/>
      <c r="P29" s="1"/>
      <c r="Q29" s="1"/>
      <c r="R29" s="1"/>
      <c r="S29" s="1"/>
      <c r="T29" s="1"/>
    </row>
    <row r="30" spans="1:20" ht="31.5">
      <c r="A30" s="31" t="s">
        <v>5</v>
      </c>
      <c r="B30" s="32">
        <v>1</v>
      </c>
      <c r="C30" s="125">
        <v>113</v>
      </c>
      <c r="D30" s="126" t="s">
        <v>25</v>
      </c>
      <c r="E30" s="127">
        <v>244</v>
      </c>
      <c r="F30" s="128" t="s">
        <v>22</v>
      </c>
      <c r="G30" s="129">
        <f>6000+8000+8400+12000+5000+6730+12250</f>
        <v>58380</v>
      </c>
      <c r="H30" s="129">
        <v>0</v>
      </c>
      <c r="I30" s="129">
        <v>0</v>
      </c>
      <c r="L30" s="7"/>
      <c r="M30" s="7">
        <f>G30+G31</f>
        <v>107980</v>
      </c>
    </row>
    <row r="31" spans="1:20" ht="31.5">
      <c r="A31" s="31" t="s">
        <v>5</v>
      </c>
      <c r="B31" s="32">
        <v>1</v>
      </c>
      <c r="C31" s="125">
        <v>113</v>
      </c>
      <c r="D31" s="126" t="s">
        <v>25</v>
      </c>
      <c r="E31" s="127">
        <v>247</v>
      </c>
      <c r="F31" s="128" t="s">
        <v>22</v>
      </c>
      <c r="G31" s="129">
        <f>39000+5000+600+5000</f>
        <v>49600</v>
      </c>
      <c r="H31" s="129">
        <v>20000</v>
      </c>
      <c r="I31" s="129">
        <v>20000</v>
      </c>
    </row>
    <row r="32" spans="1:20" ht="31.5">
      <c r="A32" s="31" t="s">
        <v>5</v>
      </c>
      <c r="B32" s="32">
        <v>1</v>
      </c>
      <c r="C32" s="105">
        <v>113</v>
      </c>
      <c r="D32" s="106" t="s">
        <v>26</v>
      </c>
      <c r="E32" s="107">
        <v>540</v>
      </c>
      <c r="F32" s="108" t="s">
        <v>22</v>
      </c>
      <c r="G32" s="109">
        <v>6987</v>
      </c>
      <c r="H32" s="109">
        <v>0</v>
      </c>
      <c r="I32" s="109">
        <v>0</v>
      </c>
    </row>
    <row r="33" spans="1:13" ht="28.9" customHeight="1">
      <c r="A33" s="31" t="s">
        <v>5</v>
      </c>
      <c r="B33" s="32">
        <v>1</v>
      </c>
      <c r="C33" s="105">
        <v>113</v>
      </c>
      <c r="D33" s="106" t="s">
        <v>27</v>
      </c>
      <c r="E33" s="107">
        <v>244</v>
      </c>
      <c r="F33" s="108" t="s">
        <v>22</v>
      </c>
      <c r="G33" s="109">
        <f>18000+9000</f>
        <v>27000</v>
      </c>
      <c r="H33" s="109">
        <v>18000</v>
      </c>
      <c r="I33" s="109">
        <v>8000</v>
      </c>
    </row>
    <row r="34" spans="1:13" ht="31.5" hidden="1">
      <c r="A34" s="31" t="s">
        <v>5</v>
      </c>
      <c r="B34" s="32">
        <v>1</v>
      </c>
      <c r="C34" s="105">
        <v>113</v>
      </c>
      <c r="D34" s="106" t="s">
        <v>27</v>
      </c>
      <c r="E34" s="107">
        <v>831</v>
      </c>
      <c r="F34" s="108" t="s">
        <v>22</v>
      </c>
      <c r="G34" s="109">
        <v>0</v>
      </c>
      <c r="H34" s="109">
        <v>0</v>
      </c>
      <c r="I34" s="109">
        <v>0</v>
      </c>
      <c r="K34" s="7"/>
    </row>
    <row r="35" spans="1:13" ht="31.5">
      <c r="A35" s="31" t="s">
        <v>5</v>
      </c>
      <c r="B35" s="32">
        <v>1</v>
      </c>
      <c r="C35" s="105">
        <v>113</v>
      </c>
      <c r="D35" s="106" t="s">
        <v>27</v>
      </c>
      <c r="E35" s="107">
        <v>851</v>
      </c>
      <c r="F35" s="108" t="s">
        <v>22</v>
      </c>
      <c r="G35" s="109">
        <f>40000+5000</f>
        <v>45000</v>
      </c>
      <c r="H35" s="109">
        <v>5000</v>
      </c>
      <c r="I35" s="109">
        <v>5000</v>
      </c>
    </row>
    <row r="36" spans="1:13" ht="31.5">
      <c r="A36" s="31" t="s">
        <v>5</v>
      </c>
      <c r="B36" s="32">
        <v>1</v>
      </c>
      <c r="C36" s="105">
        <v>113</v>
      </c>
      <c r="D36" s="106" t="s">
        <v>27</v>
      </c>
      <c r="E36" s="107">
        <v>852</v>
      </c>
      <c r="F36" s="108" t="s">
        <v>22</v>
      </c>
      <c r="G36" s="109">
        <v>5000</v>
      </c>
      <c r="H36" s="109">
        <v>0</v>
      </c>
      <c r="I36" s="109">
        <v>0</v>
      </c>
      <c r="L36" s="7"/>
      <c r="M36" s="7">
        <f>G35+G36+G37+G34</f>
        <v>55000</v>
      </c>
    </row>
    <row r="37" spans="1:13" ht="31.5">
      <c r="A37" s="31" t="s">
        <v>5</v>
      </c>
      <c r="B37" s="32">
        <v>1</v>
      </c>
      <c r="C37" s="105">
        <v>113</v>
      </c>
      <c r="D37" s="106" t="s">
        <v>27</v>
      </c>
      <c r="E37" s="107">
        <v>853</v>
      </c>
      <c r="F37" s="108" t="s">
        <v>22</v>
      </c>
      <c r="G37" s="109">
        <v>5000</v>
      </c>
      <c r="H37" s="109">
        <v>0</v>
      </c>
      <c r="I37" s="109">
        <v>0</v>
      </c>
      <c r="L37" s="7"/>
    </row>
    <row r="38" spans="1:13" ht="31.5">
      <c r="A38" s="31" t="s">
        <v>5</v>
      </c>
      <c r="B38" s="32">
        <v>1</v>
      </c>
      <c r="C38" s="105">
        <v>113</v>
      </c>
      <c r="D38" s="106" t="s">
        <v>28</v>
      </c>
      <c r="E38" s="107">
        <v>244</v>
      </c>
      <c r="F38" s="108" t="s">
        <v>22</v>
      </c>
      <c r="G38" s="109">
        <v>30000</v>
      </c>
      <c r="H38" s="109">
        <v>3862</v>
      </c>
      <c r="I38" s="109">
        <v>0</v>
      </c>
      <c r="L38" s="7"/>
    </row>
    <row r="39" spans="1:13" ht="31.5">
      <c r="A39" s="31" t="s">
        <v>5</v>
      </c>
      <c r="B39" s="32">
        <v>1</v>
      </c>
      <c r="C39" s="110">
        <v>203</v>
      </c>
      <c r="D39" s="111" t="s">
        <v>29</v>
      </c>
      <c r="E39" s="112">
        <v>121</v>
      </c>
      <c r="F39" s="113" t="s">
        <v>22</v>
      </c>
      <c r="G39" s="114">
        <v>83340</v>
      </c>
      <c r="H39" s="114">
        <v>83340</v>
      </c>
      <c r="I39" s="114">
        <v>83340</v>
      </c>
    </row>
    <row r="40" spans="1:13" ht="31.5">
      <c r="A40" s="31" t="s">
        <v>5</v>
      </c>
      <c r="B40" s="32">
        <v>1</v>
      </c>
      <c r="C40" s="110">
        <v>203</v>
      </c>
      <c r="D40" s="111" t="s">
        <v>29</v>
      </c>
      <c r="E40" s="112">
        <v>129</v>
      </c>
      <c r="F40" s="113" t="s">
        <v>22</v>
      </c>
      <c r="G40" s="114">
        <v>9130</v>
      </c>
      <c r="H40" s="114">
        <v>12208</v>
      </c>
      <c r="I40" s="114">
        <v>15544</v>
      </c>
      <c r="M40" s="7">
        <f>G39+G40</f>
        <v>92470</v>
      </c>
    </row>
    <row r="41" spans="1:13" ht="30.6" customHeight="1">
      <c r="A41" s="31" t="s">
        <v>5</v>
      </c>
      <c r="B41" s="32">
        <v>1</v>
      </c>
      <c r="C41" s="120">
        <v>310</v>
      </c>
      <c r="D41" s="121" t="s">
        <v>30</v>
      </c>
      <c r="E41" s="122">
        <v>244</v>
      </c>
      <c r="F41" s="123" t="s">
        <v>22</v>
      </c>
      <c r="G41" s="124">
        <v>1000</v>
      </c>
      <c r="H41" s="124">
        <v>0</v>
      </c>
      <c r="I41" s="124">
        <v>0</v>
      </c>
    </row>
    <row r="42" spans="1:13" ht="31.5" hidden="1">
      <c r="A42" s="31" t="s">
        <v>5</v>
      </c>
      <c r="B42" s="32">
        <v>1</v>
      </c>
      <c r="C42" s="44">
        <v>412</v>
      </c>
      <c r="D42" s="45" t="s">
        <v>31</v>
      </c>
      <c r="E42" s="46">
        <v>244</v>
      </c>
      <c r="F42" s="47" t="s">
        <v>22</v>
      </c>
      <c r="G42" s="48">
        <v>0</v>
      </c>
      <c r="H42" s="48">
        <v>0</v>
      </c>
      <c r="I42" s="48">
        <v>0</v>
      </c>
    </row>
    <row r="43" spans="1:13" ht="30" customHeight="1">
      <c r="A43" s="31" t="s">
        <v>5</v>
      </c>
      <c r="B43" s="32">
        <v>1</v>
      </c>
      <c r="C43" s="115">
        <v>503</v>
      </c>
      <c r="D43" s="116" t="s">
        <v>32</v>
      </c>
      <c r="E43" s="117">
        <v>247</v>
      </c>
      <c r="F43" s="118" t="s">
        <v>22</v>
      </c>
      <c r="G43" s="119">
        <f>60000+45000</f>
        <v>105000</v>
      </c>
      <c r="H43" s="119">
        <v>0</v>
      </c>
      <c r="I43" s="119">
        <v>0</v>
      </c>
    </row>
    <row r="44" spans="1:13" ht="31.5" hidden="1">
      <c r="A44" s="31" t="s">
        <v>5</v>
      </c>
      <c r="B44" s="32">
        <v>1</v>
      </c>
      <c r="C44" s="49">
        <v>503</v>
      </c>
      <c r="D44" s="50" t="s">
        <v>33</v>
      </c>
      <c r="E44" s="53">
        <v>244</v>
      </c>
      <c r="F44" s="51" t="s">
        <v>22</v>
      </c>
      <c r="G44" s="52">
        <v>0</v>
      </c>
      <c r="H44" s="52">
        <v>0</v>
      </c>
      <c r="I44" s="52">
        <v>0</v>
      </c>
    </row>
    <row r="45" spans="1:13" ht="31.5">
      <c r="A45" s="54" t="s">
        <v>5</v>
      </c>
      <c r="B45" s="55">
        <v>1</v>
      </c>
      <c r="C45" s="56">
        <v>1001</v>
      </c>
      <c r="D45" s="57" t="s">
        <v>34</v>
      </c>
      <c r="E45" s="55">
        <v>312</v>
      </c>
      <c r="F45" s="58" t="s">
        <v>22</v>
      </c>
      <c r="G45" s="59">
        <v>40000</v>
      </c>
      <c r="H45" s="59">
        <v>10000</v>
      </c>
      <c r="I45" s="59">
        <v>10000</v>
      </c>
    </row>
    <row r="46" spans="1:13" ht="16.5" thickBot="1">
      <c r="A46" s="60"/>
      <c r="B46" s="61"/>
      <c r="C46" s="62"/>
      <c r="D46" s="63"/>
      <c r="E46" s="61"/>
      <c r="F46" s="64"/>
      <c r="G46" s="65"/>
      <c r="H46" s="65"/>
      <c r="I46" s="65"/>
      <c r="K46" s="7"/>
    </row>
    <row r="47" spans="1:13" s="20" customFormat="1" ht="20.25">
      <c r="A47" s="163" t="s">
        <v>35</v>
      </c>
      <c r="B47" s="164"/>
      <c r="C47" s="164"/>
      <c r="D47" s="164"/>
      <c r="E47" s="164"/>
      <c r="F47" s="164"/>
      <c r="G47" s="66">
        <f>SUM(G48:G55)</f>
        <v>593232</v>
      </c>
      <c r="H47" s="66">
        <f>SUM(H48:H55)</f>
        <v>149720</v>
      </c>
      <c r="I47" s="67">
        <f>SUM(I48:I55)</f>
        <v>147203</v>
      </c>
      <c r="M47" s="137">
        <f>M49+M51</f>
        <v>546684</v>
      </c>
    </row>
    <row r="48" spans="1:13">
      <c r="A48" s="68" t="s">
        <v>36</v>
      </c>
      <c r="B48" s="32">
        <v>5</v>
      </c>
      <c r="C48" s="33">
        <v>801</v>
      </c>
      <c r="D48" s="34" t="s">
        <v>37</v>
      </c>
      <c r="E48" s="35">
        <v>111</v>
      </c>
      <c r="F48" s="36" t="s">
        <v>22</v>
      </c>
      <c r="G48" s="37">
        <v>90000</v>
      </c>
      <c r="H48" s="37">
        <v>0</v>
      </c>
      <c r="I48" s="69">
        <v>0</v>
      </c>
      <c r="K48" s="7"/>
    </row>
    <row r="49" spans="1:14">
      <c r="A49" s="68" t="s">
        <v>36</v>
      </c>
      <c r="B49" s="32">
        <v>5</v>
      </c>
      <c r="C49" s="33">
        <v>801</v>
      </c>
      <c r="D49" s="34" t="s">
        <v>37</v>
      </c>
      <c r="E49" s="35">
        <v>119</v>
      </c>
      <c r="F49" s="36" t="s">
        <v>22</v>
      </c>
      <c r="G49" s="37">
        <v>25621</v>
      </c>
      <c r="H49" s="37">
        <v>0</v>
      </c>
      <c r="I49" s="69">
        <v>0</v>
      </c>
      <c r="M49" s="7">
        <f>G48+G49</f>
        <v>115621</v>
      </c>
    </row>
    <row r="50" spans="1:14">
      <c r="A50" s="68" t="s">
        <v>36</v>
      </c>
      <c r="B50" s="32">
        <v>5</v>
      </c>
      <c r="C50" s="125">
        <v>801</v>
      </c>
      <c r="D50" s="126" t="s">
        <v>38</v>
      </c>
      <c r="E50" s="127">
        <v>111</v>
      </c>
      <c r="F50" s="128" t="s">
        <v>22</v>
      </c>
      <c r="G50" s="129">
        <v>329880</v>
      </c>
      <c r="H50" s="129">
        <v>90000</v>
      </c>
      <c r="I50" s="130">
        <v>87000</v>
      </c>
    </row>
    <row r="51" spans="1:14">
      <c r="A51" s="68" t="s">
        <v>36</v>
      </c>
      <c r="B51" s="32">
        <v>5</v>
      </c>
      <c r="C51" s="125">
        <v>801</v>
      </c>
      <c r="D51" s="126" t="s">
        <v>38</v>
      </c>
      <c r="E51" s="127">
        <v>119</v>
      </c>
      <c r="F51" s="128" t="s">
        <v>22</v>
      </c>
      <c r="G51" s="129">
        <v>101183</v>
      </c>
      <c r="H51" s="129">
        <v>28720</v>
      </c>
      <c r="I51" s="130">
        <v>27012</v>
      </c>
      <c r="K51" s="7"/>
      <c r="M51" s="7">
        <f>G50+G51</f>
        <v>431063</v>
      </c>
      <c r="N51" s="7"/>
    </row>
    <row r="52" spans="1:14">
      <c r="A52" s="68" t="s">
        <v>36</v>
      </c>
      <c r="B52" s="32">
        <v>5</v>
      </c>
      <c r="C52" s="70">
        <v>801</v>
      </c>
      <c r="D52" s="71" t="s">
        <v>39</v>
      </c>
      <c r="E52" s="32">
        <v>242</v>
      </c>
      <c r="F52" s="72" t="s">
        <v>22</v>
      </c>
      <c r="G52" s="73">
        <v>0</v>
      </c>
      <c r="H52" s="73">
        <v>0</v>
      </c>
      <c r="I52" s="74">
        <v>0</v>
      </c>
      <c r="K52" s="7"/>
    </row>
    <row r="53" spans="1:14">
      <c r="A53" s="68" t="s">
        <v>36</v>
      </c>
      <c r="B53" s="32">
        <v>5</v>
      </c>
      <c r="C53" s="70">
        <v>801</v>
      </c>
      <c r="D53" s="71" t="s">
        <v>39</v>
      </c>
      <c r="E53" s="32">
        <v>244</v>
      </c>
      <c r="F53" s="72" t="s">
        <v>22</v>
      </c>
      <c r="G53" s="73">
        <f>9000+6000</f>
        <v>15000</v>
      </c>
      <c r="H53" s="73">
        <v>0</v>
      </c>
      <c r="I53" s="74">
        <v>0</v>
      </c>
      <c r="K53" s="7"/>
    </row>
    <row r="54" spans="1:14">
      <c r="A54" s="68" t="s">
        <v>36</v>
      </c>
      <c r="B54" s="32">
        <v>5</v>
      </c>
      <c r="C54" s="70">
        <v>801</v>
      </c>
      <c r="D54" s="71" t="s">
        <v>39</v>
      </c>
      <c r="E54" s="32">
        <v>247</v>
      </c>
      <c r="F54" s="72" t="s">
        <v>22</v>
      </c>
      <c r="G54" s="73">
        <v>25000</v>
      </c>
      <c r="H54" s="73">
        <v>30000</v>
      </c>
      <c r="I54" s="74">
        <v>32191</v>
      </c>
    </row>
    <row r="55" spans="1:14" ht="16.5" thickBot="1">
      <c r="A55" s="75" t="s">
        <v>36</v>
      </c>
      <c r="B55" s="76">
        <v>5</v>
      </c>
      <c r="C55" s="77">
        <v>801</v>
      </c>
      <c r="D55" s="78" t="s">
        <v>39</v>
      </c>
      <c r="E55" s="76">
        <v>853</v>
      </c>
      <c r="F55" s="79" t="s">
        <v>22</v>
      </c>
      <c r="G55" s="80">
        <v>6548</v>
      </c>
      <c r="H55" s="80">
        <v>1000</v>
      </c>
      <c r="I55" s="81">
        <v>1000</v>
      </c>
    </row>
    <row r="56" spans="1:14" s="83" customFormat="1" ht="19.5" thickBot="1">
      <c r="A56" s="165" t="s">
        <v>40</v>
      </c>
      <c r="B56" s="166"/>
      <c r="C56" s="166"/>
      <c r="D56" s="166"/>
      <c r="E56" s="166"/>
      <c r="F56" s="167"/>
      <c r="G56" s="82">
        <f>G21+G47</f>
        <v>1909134</v>
      </c>
      <c r="H56" s="82">
        <f>H21+H47+H57</f>
        <v>707130</v>
      </c>
      <c r="I56" s="82">
        <f>I21+I47+I57</f>
        <v>691607</v>
      </c>
      <c r="K56" s="84">
        <f>K46+K51</f>
        <v>0</v>
      </c>
    </row>
    <row r="57" spans="1:14" s="83" customFormat="1">
      <c r="A57" s="131" t="s">
        <v>52</v>
      </c>
      <c r="B57" s="132"/>
      <c r="C57" s="133"/>
      <c r="D57" s="134"/>
      <c r="E57" s="132"/>
      <c r="F57" s="135"/>
      <c r="G57" s="136"/>
      <c r="H57" s="136">
        <v>15290</v>
      </c>
      <c r="I57" s="136">
        <v>29637</v>
      </c>
      <c r="K57" s="83">
        <f>SUM(K22:K56)</f>
        <v>0</v>
      </c>
    </row>
    <row r="58" spans="1:14" s="83" customFormat="1" ht="18.75">
      <c r="A58" s="85"/>
      <c r="B58" s="86"/>
      <c r="C58" s="86"/>
      <c r="D58" s="87"/>
      <c r="E58" s="86"/>
      <c r="F58" s="86"/>
      <c r="G58" s="88"/>
      <c r="H58" s="84"/>
      <c r="I58" s="84"/>
    </row>
    <row r="59" spans="1:14" s="93" customFormat="1">
      <c r="A59" s="89" t="s">
        <v>41</v>
      </c>
      <c r="B59" s="89"/>
      <c r="C59" s="89"/>
      <c r="D59" s="89"/>
      <c r="E59" s="90"/>
      <c r="F59" s="91" t="s">
        <v>42</v>
      </c>
      <c r="G59" s="91"/>
      <c r="H59" s="92"/>
      <c r="I59" s="92"/>
      <c r="J59" s="90"/>
      <c r="K59" s="90"/>
      <c r="L59" s="90"/>
    </row>
    <row r="60" spans="1:14">
      <c r="B60" s="94"/>
      <c r="D60" s="95"/>
      <c r="G60" s="2"/>
    </row>
    <row r="61" spans="1:14">
      <c r="B61" s="94"/>
      <c r="D61" s="95"/>
      <c r="G61" s="2"/>
    </row>
    <row r="62" spans="1:14">
      <c r="B62" s="168"/>
      <c r="C62" s="168"/>
      <c r="D62" s="168"/>
      <c r="E62" s="168"/>
      <c r="F62" s="16"/>
      <c r="G62" s="16"/>
    </row>
    <row r="63" spans="1:14" s="98" customFormat="1" ht="18.75">
      <c r="A63" s="96"/>
      <c r="B63" s="11"/>
      <c r="C63" s="11"/>
      <c r="D63" s="11"/>
      <c r="E63" s="11"/>
      <c r="F63" s="11"/>
      <c r="G63" s="10"/>
      <c r="H63" s="97"/>
      <c r="I63" s="97"/>
    </row>
    <row r="64" spans="1:14" s="98" customFormat="1" ht="18.75">
      <c r="A64" s="96"/>
      <c r="B64" s="11"/>
      <c r="C64" s="11"/>
      <c r="D64" s="11"/>
      <c r="E64" s="11"/>
      <c r="F64" s="11"/>
      <c r="G64" s="10"/>
      <c r="H64" s="97"/>
      <c r="I64" s="97"/>
    </row>
    <row r="65" spans="1:9" s="98" customFormat="1" ht="18.75">
      <c r="A65" s="96"/>
      <c r="B65" s="11"/>
      <c r="C65" s="11"/>
      <c r="D65" s="11"/>
      <c r="E65" s="11"/>
      <c r="F65" s="11"/>
      <c r="G65" s="10"/>
      <c r="H65" s="97"/>
      <c r="I65" s="97"/>
    </row>
    <row r="66" spans="1:9" s="101" customFormat="1">
      <c r="A66" s="99"/>
      <c r="B66" s="2"/>
      <c r="C66" s="2"/>
      <c r="D66" s="2"/>
      <c r="E66" s="2"/>
      <c r="F66" s="3"/>
      <c r="G66" s="100"/>
      <c r="H66" s="100"/>
      <c r="I66" s="100"/>
    </row>
    <row r="67" spans="1:9">
      <c r="H67" s="5"/>
      <c r="I67" s="5"/>
    </row>
    <row r="68" spans="1:9">
      <c r="H68" s="5"/>
      <c r="I68" s="5"/>
    </row>
    <row r="69" spans="1:9">
      <c r="H69" s="5"/>
      <c r="I69" s="5"/>
    </row>
    <row r="70" spans="1:9">
      <c r="H70" s="5"/>
      <c r="I70" s="5"/>
    </row>
    <row r="71" spans="1:9" ht="18.75">
      <c r="B71" s="11"/>
      <c r="C71" s="11"/>
      <c r="D71" s="102"/>
      <c r="E71" s="11"/>
      <c r="F71" s="11"/>
      <c r="G71" s="103"/>
    </row>
    <row r="72" spans="1:9" ht="18.75">
      <c r="B72" s="11"/>
      <c r="C72" s="11"/>
      <c r="D72" s="102"/>
      <c r="E72" s="11"/>
      <c r="F72" s="11"/>
      <c r="G72" s="103"/>
    </row>
    <row r="73" spans="1:9" ht="18.75">
      <c r="B73" s="11"/>
      <c r="C73" s="11"/>
      <c r="D73" s="102"/>
      <c r="E73" s="11"/>
      <c r="F73" s="11"/>
      <c r="G73" s="103"/>
    </row>
    <row r="74" spans="1:9" ht="18.75">
      <c r="B74" s="11"/>
      <c r="C74" s="11"/>
      <c r="D74" s="102"/>
      <c r="E74" s="11"/>
      <c r="F74" s="11"/>
      <c r="G74" s="103"/>
    </row>
    <row r="75" spans="1:9" ht="18.75">
      <c r="B75" s="11"/>
      <c r="C75" s="11"/>
      <c r="D75" s="102"/>
      <c r="E75" s="11"/>
      <c r="F75" s="11"/>
      <c r="G75" s="103"/>
    </row>
    <row r="76" spans="1:9" ht="18.75">
      <c r="B76" s="11"/>
      <c r="C76" s="11"/>
      <c r="D76" s="102"/>
      <c r="E76" s="11"/>
      <c r="F76" s="11"/>
      <c r="G76" s="103"/>
    </row>
    <row r="77" spans="1:9" ht="18.75">
      <c r="B77" s="11"/>
      <c r="C77" s="11"/>
      <c r="D77" s="102"/>
      <c r="E77" s="11"/>
      <c r="F77" s="11"/>
      <c r="G77" s="103"/>
    </row>
    <row r="78" spans="1:9" ht="18.75">
      <c r="B78" s="11"/>
      <c r="C78" s="11"/>
      <c r="D78" s="102"/>
      <c r="E78" s="11"/>
      <c r="F78" s="11"/>
      <c r="G78" s="103"/>
    </row>
    <row r="79" spans="1:9" ht="18.75">
      <c r="B79" s="11"/>
      <c r="C79" s="11"/>
      <c r="D79" s="102"/>
      <c r="E79" s="11"/>
      <c r="F79" s="11"/>
      <c r="G79" s="103"/>
    </row>
    <row r="80" spans="1:9" ht="18.75">
      <c r="B80" s="11"/>
      <c r="C80" s="11"/>
      <c r="D80" s="102"/>
      <c r="E80" s="11"/>
      <c r="F80" s="11"/>
      <c r="G80" s="103"/>
    </row>
    <row r="81" spans="2:7" ht="18.75">
      <c r="B81" s="11"/>
      <c r="C81" s="11"/>
      <c r="D81" s="102"/>
      <c r="E81" s="11"/>
      <c r="F81" s="11"/>
      <c r="G81" s="103"/>
    </row>
    <row r="82" spans="2:7" ht="18.75">
      <c r="B82" s="11"/>
      <c r="C82" s="11"/>
      <c r="D82" s="102"/>
      <c r="E82" s="11"/>
      <c r="F82" s="11"/>
      <c r="G82" s="103"/>
    </row>
    <row r="83" spans="2:7" ht="18.75">
      <c r="B83" s="11"/>
      <c r="C83" s="11"/>
      <c r="D83" s="102"/>
      <c r="E83" s="11"/>
      <c r="F83" s="11"/>
      <c r="G83" s="103"/>
    </row>
    <row r="84" spans="2:7" ht="18.75">
      <c r="B84" s="11"/>
      <c r="C84" s="11"/>
      <c r="D84" s="102"/>
      <c r="E84" s="11"/>
      <c r="F84" s="11"/>
      <c r="G84" s="103"/>
    </row>
    <row r="85" spans="2:7" ht="18.75">
      <c r="B85" s="11"/>
      <c r="C85" s="11"/>
      <c r="D85" s="102"/>
      <c r="E85" s="11"/>
      <c r="F85" s="11"/>
      <c r="G85" s="103"/>
    </row>
    <row r="86" spans="2:7" ht="18.75">
      <c r="B86" s="11"/>
      <c r="C86" s="11"/>
      <c r="D86" s="102"/>
      <c r="E86" s="11"/>
      <c r="F86" s="11"/>
      <c r="G86" s="103"/>
    </row>
  </sheetData>
  <mergeCells count="17">
    <mergeCell ref="A20:F20"/>
    <mergeCell ref="A21:F21"/>
    <mergeCell ref="A47:F47"/>
    <mergeCell ref="A56:F56"/>
    <mergeCell ref="B62:E62"/>
    <mergeCell ref="B12:I12"/>
    <mergeCell ref="B14:I14"/>
    <mergeCell ref="A17:A18"/>
    <mergeCell ref="B17:E17"/>
    <mergeCell ref="F17:F18"/>
    <mergeCell ref="G17:I17"/>
    <mergeCell ref="A10:I10"/>
    <mergeCell ref="E2:H2"/>
    <mergeCell ref="E3:H3"/>
    <mergeCell ref="E4:H4"/>
    <mergeCell ref="E7:I7"/>
    <mergeCell ref="A8:I8"/>
  </mergeCells>
  <pageMargins left="0.70866141732283472" right="0.70866141732283472" top="0.74803149606299213" bottom="0.74803149606299213" header="0.31496062992125984" footer="0.31496062992125984"/>
  <pageSetup paperSize="9" scale="44" orientation="portrait" verticalDpi="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="60" zoomScaleNormal="59" workbookViewId="0">
      <selection sqref="A1:XFD1048576"/>
    </sheetView>
  </sheetViews>
  <sheetFormatPr defaultColWidth="9.140625" defaultRowHeight="15.75"/>
  <cols>
    <col min="1" max="1" width="59" style="1" customWidth="1"/>
    <col min="2" max="2" width="11.5703125" style="2" customWidth="1"/>
    <col min="3" max="3" width="12" style="2" customWidth="1"/>
    <col min="4" max="4" width="15.85546875" style="3" customWidth="1"/>
    <col min="5" max="5" width="10.28515625" style="2" customWidth="1"/>
    <col min="6" max="6" width="12.28515625" style="2" customWidth="1"/>
    <col min="7" max="7" width="16.85546875" style="5" customWidth="1"/>
    <col min="8" max="8" width="17.28515625" style="7" customWidth="1"/>
    <col min="9" max="9" width="19.5703125" style="7" customWidth="1"/>
    <col min="10" max="10" width="0.7109375" style="1" customWidth="1"/>
    <col min="11" max="11" width="3" style="1" customWidth="1"/>
    <col min="12" max="12" width="6.28515625" style="1" hidden="1" customWidth="1"/>
    <col min="13" max="13" width="16" style="1" customWidth="1"/>
    <col min="14" max="14" width="14.5703125" style="1" customWidth="1"/>
    <col min="15" max="15" width="13.7109375" style="1" customWidth="1"/>
    <col min="16" max="256" width="9.140625" style="1"/>
    <col min="257" max="257" width="59" style="1" customWidth="1"/>
    <col min="258" max="258" width="11.5703125" style="1" customWidth="1"/>
    <col min="259" max="259" width="12" style="1" customWidth="1"/>
    <col min="260" max="260" width="15.85546875" style="1" customWidth="1"/>
    <col min="261" max="261" width="10.28515625" style="1" customWidth="1"/>
    <col min="262" max="262" width="12.28515625" style="1" customWidth="1"/>
    <col min="263" max="263" width="16.85546875" style="1" customWidth="1"/>
    <col min="264" max="264" width="17.28515625" style="1" customWidth="1"/>
    <col min="265" max="265" width="21.7109375" style="1" customWidth="1"/>
    <col min="266" max="266" width="0.7109375" style="1" customWidth="1"/>
    <col min="267" max="267" width="11.28515625" style="1" customWidth="1"/>
    <col min="268" max="268" width="6.28515625" style="1" customWidth="1"/>
    <col min="269" max="269" width="16" style="1" customWidth="1"/>
    <col min="270" max="270" width="14.5703125" style="1" customWidth="1"/>
    <col min="271" max="271" width="13.7109375" style="1" customWidth="1"/>
    <col min="272" max="512" width="9.140625" style="1"/>
    <col min="513" max="513" width="59" style="1" customWidth="1"/>
    <col min="514" max="514" width="11.5703125" style="1" customWidth="1"/>
    <col min="515" max="515" width="12" style="1" customWidth="1"/>
    <col min="516" max="516" width="15.85546875" style="1" customWidth="1"/>
    <col min="517" max="517" width="10.28515625" style="1" customWidth="1"/>
    <col min="518" max="518" width="12.28515625" style="1" customWidth="1"/>
    <col min="519" max="519" width="16.85546875" style="1" customWidth="1"/>
    <col min="520" max="520" width="17.28515625" style="1" customWidth="1"/>
    <col min="521" max="521" width="21.7109375" style="1" customWidth="1"/>
    <col min="522" max="522" width="0.7109375" style="1" customWidth="1"/>
    <col min="523" max="523" width="11.28515625" style="1" customWidth="1"/>
    <col min="524" max="524" width="6.28515625" style="1" customWidth="1"/>
    <col min="525" max="525" width="16" style="1" customWidth="1"/>
    <col min="526" max="526" width="14.5703125" style="1" customWidth="1"/>
    <col min="527" max="527" width="13.7109375" style="1" customWidth="1"/>
    <col min="528" max="768" width="9.140625" style="1"/>
    <col min="769" max="769" width="59" style="1" customWidth="1"/>
    <col min="770" max="770" width="11.5703125" style="1" customWidth="1"/>
    <col min="771" max="771" width="12" style="1" customWidth="1"/>
    <col min="772" max="772" width="15.85546875" style="1" customWidth="1"/>
    <col min="773" max="773" width="10.28515625" style="1" customWidth="1"/>
    <col min="774" max="774" width="12.28515625" style="1" customWidth="1"/>
    <col min="775" max="775" width="16.85546875" style="1" customWidth="1"/>
    <col min="776" max="776" width="17.28515625" style="1" customWidth="1"/>
    <col min="777" max="777" width="21.7109375" style="1" customWidth="1"/>
    <col min="778" max="778" width="0.7109375" style="1" customWidth="1"/>
    <col min="779" max="779" width="11.28515625" style="1" customWidth="1"/>
    <col min="780" max="780" width="6.28515625" style="1" customWidth="1"/>
    <col min="781" max="781" width="16" style="1" customWidth="1"/>
    <col min="782" max="782" width="14.5703125" style="1" customWidth="1"/>
    <col min="783" max="783" width="13.7109375" style="1" customWidth="1"/>
    <col min="784" max="1024" width="9.140625" style="1"/>
    <col min="1025" max="1025" width="59" style="1" customWidth="1"/>
    <col min="1026" max="1026" width="11.5703125" style="1" customWidth="1"/>
    <col min="1027" max="1027" width="12" style="1" customWidth="1"/>
    <col min="1028" max="1028" width="15.85546875" style="1" customWidth="1"/>
    <col min="1029" max="1029" width="10.28515625" style="1" customWidth="1"/>
    <col min="1030" max="1030" width="12.28515625" style="1" customWidth="1"/>
    <col min="1031" max="1031" width="16.85546875" style="1" customWidth="1"/>
    <col min="1032" max="1032" width="17.28515625" style="1" customWidth="1"/>
    <col min="1033" max="1033" width="21.7109375" style="1" customWidth="1"/>
    <col min="1034" max="1034" width="0.7109375" style="1" customWidth="1"/>
    <col min="1035" max="1035" width="11.28515625" style="1" customWidth="1"/>
    <col min="1036" max="1036" width="6.28515625" style="1" customWidth="1"/>
    <col min="1037" max="1037" width="16" style="1" customWidth="1"/>
    <col min="1038" max="1038" width="14.5703125" style="1" customWidth="1"/>
    <col min="1039" max="1039" width="13.7109375" style="1" customWidth="1"/>
    <col min="1040" max="1280" width="9.140625" style="1"/>
    <col min="1281" max="1281" width="59" style="1" customWidth="1"/>
    <col min="1282" max="1282" width="11.5703125" style="1" customWidth="1"/>
    <col min="1283" max="1283" width="12" style="1" customWidth="1"/>
    <col min="1284" max="1284" width="15.85546875" style="1" customWidth="1"/>
    <col min="1285" max="1285" width="10.28515625" style="1" customWidth="1"/>
    <col min="1286" max="1286" width="12.28515625" style="1" customWidth="1"/>
    <col min="1287" max="1287" width="16.85546875" style="1" customWidth="1"/>
    <col min="1288" max="1288" width="17.28515625" style="1" customWidth="1"/>
    <col min="1289" max="1289" width="21.7109375" style="1" customWidth="1"/>
    <col min="1290" max="1290" width="0.7109375" style="1" customWidth="1"/>
    <col min="1291" max="1291" width="11.28515625" style="1" customWidth="1"/>
    <col min="1292" max="1292" width="6.28515625" style="1" customWidth="1"/>
    <col min="1293" max="1293" width="16" style="1" customWidth="1"/>
    <col min="1294" max="1294" width="14.5703125" style="1" customWidth="1"/>
    <col min="1295" max="1295" width="13.7109375" style="1" customWidth="1"/>
    <col min="1296" max="1536" width="9.140625" style="1"/>
    <col min="1537" max="1537" width="59" style="1" customWidth="1"/>
    <col min="1538" max="1538" width="11.5703125" style="1" customWidth="1"/>
    <col min="1539" max="1539" width="12" style="1" customWidth="1"/>
    <col min="1540" max="1540" width="15.85546875" style="1" customWidth="1"/>
    <col min="1541" max="1541" width="10.28515625" style="1" customWidth="1"/>
    <col min="1542" max="1542" width="12.28515625" style="1" customWidth="1"/>
    <col min="1543" max="1543" width="16.85546875" style="1" customWidth="1"/>
    <col min="1544" max="1544" width="17.28515625" style="1" customWidth="1"/>
    <col min="1545" max="1545" width="21.7109375" style="1" customWidth="1"/>
    <col min="1546" max="1546" width="0.7109375" style="1" customWidth="1"/>
    <col min="1547" max="1547" width="11.28515625" style="1" customWidth="1"/>
    <col min="1548" max="1548" width="6.28515625" style="1" customWidth="1"/>
    <col min="1549" max="1549" width="16" style="1" customWidth="1"/>
    <col min="1550" max="1550" width="14.5703125" style="1" customWidth="1"/>
    <col min="1551" max="1551" width="13.7109375" style="1" customWidth="1"/>
    <col min="1552" max="1792" width="9.140625" style="1"/>
    <col min="1793" max="1793" width="59" style="1" customWidth="1"/>
    <col min="1794" max="1794" width="11.5703125" style="1" customWidth="1"/>
    <col min="1795" max="1795" width="12" style="1" customWidth="1"/>
    <col min="1796" max="1796" width="15.85546875" style="1" customWidth="1"/>
    <col min="1797" max="1797" width="10.28515625" style="1" customWidth="1"/>
    <col min="1798" max="1798" width="12.28515625" style="1" customWidth="1"/>
    <col min="1799" max="1799" width="16.85546875" style="1" customWidth="1"/>
    <col min="1800" max="1800" width="17.28515625" style="1" customWidth="1"/>
    <col min="1801" max="1801" width="21.7109375" style="1" customWidth="1"/>
    <col min="1802" max="1802" width="0.7109375" style="1" customWidth="1"/>
    <col min="1803" max="1803" width="11.28515625" style="1" customWidth="1"/>
    <col min="1804" max="1804" width="6.28515625" style="1" customWidth="1"/>
    <col min="1805" max="1805" width="16" style="1" customWidth="1"/>
    <col min="1806" max="1806" width="14.5703125" style="1" customWidth="1"/>
    <col min="1807" max="1807" width="13.7109375" style="1" customWidth="1"/>
    <col min="1808" max="2048" width="9.140625" style="1"/>
    <col min="2049" max="2049" width="59" style="1" customWidth="1"/>
    <col min="2050" max="2050" width="11.5703125" style="1" customWidth="1"/>
    <col min="2051" max="2051" width="12" style="1" customWidth="1"/>
    <col min="2052" max="2052" width="15.85546875" style="1" customWidth="1"/>
    <col min="2053" max="2053" width="10.28515625" style="1" customWidth="1"/>
    <col min="2054" max="2054" width="12.28515625" style="1" customWidth="1"/>
    <col min="2055" max="2055" width="16.85546875" style="1" customWidth="1"/>
    <col min="2056" max="2056" width="17.28515625" style="1" customWidth="1"/>
    <col min="2057" max="2057" width="21.7109375" style="1" customWidth="1"/>
    <col min="2058" max="2058" width="0.7109375" style="1" customWidth="1"/>
    <col min="2059" max="2059" width="11.28515625" style="1" customWidth="1"/>
    <col min="2060" max="2060" width="6.28515625" style="1" customWidth="1"/>
    <col min="2061" max="2061" width="16" style="1" customWidth="1"/>
    <col min="2062" max="2062" width="14.5703125" style="1" customWidth="1"/>
    <col min="2063" max="2063" width="13.7109375" style="1" customWidth="1"/>
    <col min="2064" max="2304" width="9.140625" style="1"/>
    <col min="2305" max="2305" width="59" style="1" customWidth="1"/>
    <col min="2306" max="2306" width="11.5703125" style="1" customWidth="1"/>
    <col min="2307" max="2307" width="12" style="1" customWidth="1"/>
    <col min="2308" max="2308" width="15.85546875" style="1" customWidth="1"/>
    <col min="2309" max="2309" width="10.28515625" style="1" customWidth="1"/>
    <col min="2310" max="2310" width="12.28515625" style="1" customWidth="1"/>
    <col min="2311" max="2311" width="16.85546875" style="1" customWidth="1"/>
    <col min="2312" max="2312" width="17.28515625" style="1" customWidth="1"/>
    <col min="2313" max="2313" width="21.7109375" style="1" customWidth="1"/>
    <col min="2314" max="2314" width="0.7109375" style="1" customWidth="1"/>
    <col min="2315" max="2315" width="11.28515625" style="1" customWidth="1"/>
    <col min="2316" max="2316" width="6.28515625" style="1" customWidth="1"/>
    <col min="2317" max="2317" width="16" style="1" customWidth="1"/>
    <col min="2318" max="2318" width="14.5703125" style="1" customWidth="1"/>
    <col min="2319" max="2319" width="13.7109375" style="1" customWidth="1"/>
    <col min="2320" max="2560" width="9.140625" style="1"/>
    <col min="2561" max="2561" width="59" style="1" customWidth="1"/>
    <col min="2562" max="2562" width="11.5703125" style="1" customWidth="1"/>
    <col min="2563" max="2563" width="12" style="1" customWidth="1"/>
    <col min="2564" max="2564" width="15.85546875" style="1" customWidth="1"/>
    <col min="2565" max="2565" width="10.28515625" style="1" customWidth="1"/>
    <col min="2566" max="2566" width="12.28515625" style="1" customWidth="1"/>
    <col min="2567" max="2567" width="16.85546875" style="1" customWidth="1"/>
    <col min="2568" max="2568" width="17.28515625" style="1" customWidth="1"/>
    <col min="2569" max="2569" width="21.7109375" style="1" customWidth="1"/>
    <col min="2570" max="2570" width="0.7109375" style="1" customWidth="1"/>
    <col min="2571" max="2571" width="11.28515625" style="1" customWidth="1"/>
    <col min="2572" max="2572" width="6.28515625" style="1" customWidth="1"/>
    <col min="2573" max="2573" width="16" style="1" customWidth="1"/>
    <col min="2574" max="2574" width="14.5703125" style="1" customWidth="1"/>
    <col min="2575" max="2575" width="13.7109375" style="1" customWidth="1"/>
    <col min="2576" max="2816" width="9.140625" style="1"/>
    <col min="2817" max="2817" width="59" style="1" customWidth="1"/>
    <col min="2818" max="2818" width="11.5703125" style="1" customWidth="1"/>
    <col min="2819" max="2819" width="12" style="1" customWidth="1"/>
    <col min="2820" max="2820" width="15.85546875" style="1" customWidth="1"/>
    <col min="2821" max="2821" width="10.28515625" style="1" customWidth="1"/>
    <col min="2822" max="2822" width="12.28515625" style="1" customWidth="1"/>
    <col min="2823" max="2823" width="16.85546875" style="1" customWidth="1"/>
    <col min="2824" max="2824" width="17.28515625" style="1" customWidth="1"/>
    <col min="2825" max="2825" width="21.7109375" style="1" customWidth="1"/>
    <col min="2826" max="2826" width="0.7109375" style="1" customWidth="1"/>
    <col min="2827" max="2827" width="11.28515625" style="1" customWidth="1"/>
    <col min="2828" max="2828" width="6.28515625" style="1" customWidth="1"/>
    <col min="2829" max="2829" width="16" style="1" customWidth="1"/>
    <col min="2830" max="2830" width="14.5703125" style="1" customWidth="1"/>
    <col min="2831" max="2831" width="13.7109375" style="1" customWidth="1"/>
    <col min="2832" max="3072" width="9.140625" style="1"/>
    <col min="3073" max="3073" width="59" style="1" customWidth="1"/>
    <col min="3074" max="3074" width="11.5703125" style="1" customWidth="1"/>
    <col min="3075" max="3075" width="12" style="1" customWidth="1"/>
    <col min="3076" max="3076" width="15.85546875" style="1" customWidth="1"/>
    <col min="3077" max="3077" width="10.28515625" style="1" customWidth="1"/>
    <col min="3078" max="3078" width="12.28515625" style="1" customWidth="1"/>
    <col min="3079" max="3079" width="16.85546875" style="1" customWidth="1"/>
    <col min="3080" max="3080" width="17.28515625" style="1" customWidth="1"/>
    <col min="3081" max="3081" width="21.7109375" style="1" customWidth="1"/>
    <col min="3082" max="3082" width="0.7109375" style="1" customWidth="1"/>
    <col min="3083" max="3083" width="11.28515625" style="1" customWidth="1"/>
    <col min="3084" max="3084" width="6.28515625" style="1" customWidth="1"/>
    <col min="3085" max="3085" width="16" style="1" customWidth="1"/>
    <col min="3086" max="3086" width="14.5703125" style="1" customWidth="1"/>
    <col min="3087" max="3087" width="13.7109375" style="1" customWidth="1"/>
    <col min="3088" max="3328" width="9.140625" style="1"/>
    <col min="3329" max="3329" width="59" style="1" customWidth="1"/>
    <col min="3330" max="3330" width="11.5703125" style="1" customWidth="1"/>
    <col min="3331" max="3331" width="12" style="1" customWidth="1"/>
    <col min="3332" max="3332" width="15.85546875" style="1" customWidth="1"/>
    <col min="3333" max="3333" width="10.28515625" style="1" customWidth="1"/>
    <col min="3334" max="3334" width="12.28515625" style="1" customWidth="1"/>
    <col min="3335" max="3335" width="16.85546875" style="1" customWidth="1"/>
    <col min="3336" max="3336" width="17.28515625" style="1" customWidth="1"/>
    <col min="3337" max="3337" width="21.7109375" style="1" customWidth="1"/>
    <col min="3338" max="3338" width="0.7109375" style="1" customWidth="1"/>
    <col min="3339" max="3339" width="11.28515625" style="1" customWidth="1"/>
    <col min="3340" max="3340" width="6.28515625" style="1" customWidth="1"/>
    <col min="3341" max="3341" width="16" style="1" customWidth="1"/>
    <col min="3342" max="3342" width="14.5703125" style="1" customWidth="1"/>
    <col min="3343" max="3343" width="13.7109375" style="1" customWidth="1"/>
    <col min="3344" max="3584" width="9.140625" style="1"/>
    <col min="3585" max="3585" width="59" style="1" customWidth="1"/>
    <col min="3586" max="3586" width="11.5703125" style="1" customWidth="1"/>
    <col min="3587" max="3587" width="12" style="1" customWidth="1"/>
    <col min="3588" max="3588" width="15.85546875" style="1" customWidth="1"/>
    <col min="3589" max="3589" width="10.28515625" style="1" customWidth="1"/>
    <col min="3590" max="3590" width="12.28515625" style="1" customWidth="1"/>
    <col min="3591" max="3591" width="16.85546875" style="1" customWidth="1"/>
    <col min="3592" max="3592" width="17.28515625" style="1" customWidth="1"/>
    <col min="3593" max="3593" width="21.7109375" style="1" customWidth="1"/>
    <col min="3594" max="3594" width="0.7109375" style="1" customWidth="1"/>
    <col min="3595" max="3595" width="11.28515625" style="1" customWidth="1"/>
    <col min="3596" max="3596" width="6.28515625" style="1" customWidth="1"/>
    <col min="3597" max="3597" width="16" style="1" customWidth="1"/>
    <col min="3598" max="3598" width="14.5703125" style="1" customWidth="1"/>
    <col min="3599" max="3599" width="13.7109375" style="1" customWidth="1"/>
    <col min="3600" max="3840" width="9.140625" style="1"/>
    <col min="3841" max="3841" width="59" style="1" customWidth="1"/>
    <col min="3842" max="3842" width="11.5703125" style="1" customWidth="1"/>
    <col min="3843" max="3843" width="12" style="1" customWidth="1"/>
    <col min="3844" max="3844" width="15.85546875" style="1" customWidth="1"/>
    <col min="3845" max="3845" width="10.28515625" style="1" customWidth="1"/>
    <col min="3846" max="3846" width="12.28515625" style="1" customWidth="1"/>
    <col min="3847" max="3847" width="16.85546875" style="1" customWidth="1"/>
    <col min="3848" max="3848" width="17.28515625" style="1" customWidth="1"/>
    <col min="3849" max="3849" width="21.7109375" style="1" customWidth="1"/>
    <col min="3850" max="3850" width="0.7109375" style="1" customWidth="1"/>
    <col min="3851" max="3851" width="11.28515625" style="1" customWidth="1"/>
    <col min="3852" max="3852" width="6.28515625" style="1" customWidth="1"/>
    <col min="3853" max="3853" width="16" style="1" customWidth="1"/>
    <col min="3854" max="3854" width="14.5703125" style="1" customWidth="1"/>
    <col min="3855" max="3855" width="13.7109375" style="1" customWidth="1"/>
    <col min="3856" max="4096" width="9.140625" style="1"/>
    <col min="4097" max="4097" width="59" style="1" customWidth="1"/>
    <col min="4098" max="4098" width="11.5703125" style="1" customWidth="1"/>
    <col min="4099" max="4099" width="12" style="1" customWidth="1"/>
    <col min="4100" max="4100" width="15.85546875" style="1" customWidth="1"/>
    <col min="4101" max="4101" width="10.28515625" style="1" customWidth="1"/>
    <col min="4102" max="4102" width="12.28515625" style="1" customWidth="1"/>
    <col min="4103" max="4103" width="16.85546875" style="1" customWidth="1"/>
    <col min="4104" max="4104" width="17.28515625" style="1" customWidth="1"/>
    <col min="4105" max="4105" width="21.7109375" style="1" customWidth="1"/>
    <col min="4106" max="4106" width="0.7109375" style="1" customWidth="1"/>
    <col min="4107" max="4107" width="11.28515625" style="1" customWidth="1"/>
    <col min="4108" max="4108" width="6.28515625" style="1" customWidth="1"/>
    <col min="4109" max="4109" width="16" style="1" customWidth="1"/>
    <col min="4110" max="4110" width="14.5703125" style="1" customWidth="1"/>
    <col min="4111" max="4111" width="13.7109375" style="1" customWidth="1"/>
    <col min="4112" max="4352" width="9.140625" style="1"/>
    <col min="4353" max="4353" width="59" style="1" customWidth="1"/>
    <col min="4354" max="4354" width="11.5703125" style="1" customWidth="1"/>
    <col min="4355" max="4355" width="12" style="1" customWidth="1"/>
    <col min="4356" max="4356" width="15.85546875" style="1" customWidth="1"/>
    <col min="4357" max="4357" width="10.28515625" style="1" customWidth="1"/>
    <col min="4358" max="4358" width="12.28515625" style="1" customWidth="1"/>
    <col min="4359" max="4359" width="16.85546875" style="1" customWidth="1"/>
    <col min="4360" max="4360" width="17.28515625" style="1" customWidth="1"/>
    <col min="4361" max="4361" width="21.7109375" style="1" customWidth="1"/>
    <col min="4362" max="4362" width="0.7109375" style="1" customWidth="1"/>
    <col min="4363" max="4363" width="11.28515625" style="1" customWidth="1"/>
    <col min="4364" max="4364" width="6.28515625" style="1" customWidth="1"/>
    <col min="4365" max="4365" width="16" style="1" customWidth="1"/>
    <col min="4366" max="4366" width="14.5703125" style="1" customWidth="1"/>
    <col min="4367" max="4367" width="13.7109375" style="1" customWidth="1"/>
    <col min="4368" max="4608" width="9.140625" style="1"/>
    <col min="4609" max="4609" width="59" style="1" customWidth="1"/>
    <col min="4610" max="4610" width="11.5703125" style="1" customWidth="1"/>
    <col min="4611" max="4611" width="12" style="1" customWidth="1"/>
    <col min="4612" max="4612" width="15.85546875" style="1" customWidth="1"/>
    <col min="4613" max="4613" width="10.28515625" style="1" customWidth="1"/>
    <col min="4614" max="4614" width="12.28515625" style="1" customWidth="1"/>
    <col min="4615" max="4615" width="16.85546875" style="1" customWidth="1"/>
    <col min="4616" max="4616" width="17.28515625" style="1" customWidth="1"/>
    <col min="4617" max="4617" width="21.7109375" style="1" customWidth="1"/>
    <col min="4618" max="4618" width="0.7109375" style="1" customWidth="1"/>
    <col min="4619" max="4619" width="11.28515625" style="1" customWidth="1"/>
    <col min="4620" max="4620" width="6.28515625" style="1" customWidth="1"/>
    <col min="4621" max="4621" width="16" style="1" customWidth="1"/>
    <col min="4622" max="4622" width="14.5703125" style="1" customWidth="1"/>
    <col min="4623" max="4623" width="13.7109375" style="1" customWidth="1"/>
    <col min="4624" max="4864" width="9.140625" style="1"/>
    <col min="4865" max="4865" width="59" style="1" customWidth="1"/>
    <col min="4866" max="4866" width="11.5703125" style="1" customWidth="1"/>
    <col min="4867" max="4867" width="12" style="1" customWidth="1"/>
    <col min="4868" max="4868" width="15.85546875" style="1" customWidth="1"/>
    <col min="4869" max="4869" width="10.28515625" style="1" customWidth="1"/>
    <col min="4870" max="4870" width="12.28515625" style="1" customWidth="1"/>
    <col min="4871" max="4871" width="16.85546875" style="1" customWidth="1"/>
    <col min="4872" max="4872" width="17.28515625" style="1" customWidth="1"/>
    <col min="4873" max="4873" width="21.7109375" style="1" customWidth="1"/>
    <col min="4874" max="4874" width="0.7109375" style="1" customWidth="1"/>
    <col min="4875" max="4875" width="11.28515625" style="1" customWidth="1"/>
    <col min="4876" max="4876" width="6.28515625" style="1" customWidth="1"/>
    <col min="4877" max="4877" width="16" style="1" customWidth="1"/>
    <col min="4878" max="4878" width="14.5703125" style="1" customWidth="1"/>
    <col min="4879" max="4879" width="13.7109375" style="1" customWidth="1"/>
    <col min="4880" max="5120" width="9.140625" style="1"/>
    <col min="5121" max="5121" width="59" style="1" customWidth="1"/>
    <col min="5122" max="5122" width="11.5703125" style="1" customWidth="1"/>
    <col min="5123" max="5123" width="12" style="1" customWidth="1"/>
    <col min="5124" max="5124" width="15.85546875" style="1" customWidth="1"/>
    <col min="5125" max="5125" width="10.28515625" style="1" customWidth="1"/>
    <col min="5126" max="5126" width="12.28515625" style="1" customWidth="1"/>
    <col min="5127" max="5127" width="16.85546875" style="1" customWidth="1"/>
    <col min="5128" max="5128" width="17.28515625" style="1" customWidth="1"/>
    <col min="5129" max="5129" width="21.7109375" style="1" customWidth="1"/>
    <col min="5130" max="5130" width="0.7109375" style="1" customWidth="1"/>
    <col min="5131" max="5131" width="11.28515625" style="1" customWidth="1"/>
    <col min="5132" max="5132" width="6.28515625" style="1" customWidth="1"/>
    <col min="5133" max="5133" width="16" style="1" customWidth="1"/>
    <col min="5134" max="5134" width="14.5703125" style="1" customWidth="1"/>
    <col min="5135" max="5135" width="13.7109375" style="1" customWidth="1"/>
    <col min="5136" max="5376" width="9.140625" style="1"/>
    <col min="5377" max="5377" width="59" style="1" customWidth="1"/>
    <col min="5378" max="5378" width="11.5703125" style="1" customWidth="1"/>
    <col min="5379" max="5379" width="12" style="1" customWidth="1"/>
    <col min="5380" max="5380" width="15.85546875" style="1" customWidth="1"/>
    <col min="5381" max="5381" width="10.28515625" style="1" customWidth="1"/>
    <col min="5382" max="5382" width="12.28515625" style="1" customWidth="1"/>
    <col min="5383" max="5383" width="16.85546875" style="1" customWidth="1"/>
    <col min="5384" max="5384" width="17.28515625" style="1" customWidth="1"/>
    <col min="5385" max="5385" width="21.7109375" style="1" customWidth="1"/>
    <col min="5386" max="5386" width="0.7109375" style="1" customWidth="1"/>
    <col min="5387" max="5387" width="11.28515625" style="1" customWidth="1"/>
    <col min="5388" max="5388" width="6.28515625" style="1" customWidth="1"/>
    <col min="5389" max="5389" width="16" style="1" customWidth="1"/>
    <col min="5390" max="5390" width="14.5703125" style="1" customWidth="1"/>
    <col min="5391" max="5391" width="13.7109375" style="1" customWidth="1"/>
    <col min="5392" max="5632" width="9.140625" style="1"/>
    <col min="5633" max="5633" width="59" style="1" customWidth="1"/>
    <col min="5634" max="5634" width="11.5703125" style="1" customWidth="1"/>
    <col min="5635" max="5635" width="12" style="1" customWidth="1"/>
    <col min="5636" max="5636" width="15.85546875" style="1" customWidth="1"/>
    <col min="5637" max="5637" width="10.28515625" style="1" customWidth="1"/>
    <col min="5638" max="5638" width="12.28515625" style="1" customWidth="1"/>
    <col min="5639" max="5639" width="16.85546875" style="1" customWidth="1"/>
    <col min="5640" max="5640" width="17.28515625" style="1" customWidth="1"/>
    <col min="5641" max="5641" width="21.7109375" style="1" customWidth="1"/>
    <col min="5642" max="5642" width="0.7109375" style="1" customWidth="1"/>
    <col min="5643" max="5643" width="11.28515625" style="1" customWidth="1"/>
    <col min="5644" max="5644" width="6.28515625" style="1" customWidth="1"/>
    <col min="5645" max="5645" width="16" style="1" customWidth="1"/>
    <col min="5646" max="5646" width="14.5703125" style="1" customWidth="1"/>
    <col min="5647" max="5647" width="13.7109375" style="1" customWidth="1"/>
    <col min="5648" max="5888" width="9.140625" style="1"/>
    <col min="5889" max="5889" width="59" style="1" customWidth="1"/>
    <col min="5890" max="5890" width="11.5703125" style="1" customWidth="1"/>
    <col min="5891" max="5891" width="12" style="1" customWidth="1"/>
    <col min="5892" max="5892" width="15.85546875" style="1" customWidth="1"/>
    <col min="5893" max="5893" width="10.28515625" style="1" customWidth="1"/>
    <col min="5894" max="5894" width="12.28515625" style="1" customWidth="1"/>
    <col min="5895" max="5895" width="16.85546875" style="1" customWidth="1"/>
    <col min="5896" max="5896" width="17.28515625" style="1" customWidth="1"/>
    <col min="5897" max="5897" width="21.7109375" style="1" customWidth="1"/>
    <col min="5898" max="5898" width="0.7109375" style="1" customWidth="1"/>
    <col min="5899" max="5899" width="11.28515625" style="1" customWidth="1"/>
    <col min="5900" max="5900" width="6.28515625" style="1" customWidth="1"/>
    <col min="5901" max="5901" width="16" style="1" customWidth="1"/>
    <col min="5902" max="5902" width="14.5703125" style="1" customWidth="1"/>
    <col min="5903" max="5903" width="13.7109375" style="1" customWidth="1"/>
    <col min="5904" max="6144" width="9.140625" style="1"/>
    <col min="6145" max="6145" width="59" style="1" customWidth="1"/>
    <col min="6146" max="6146" width="11.5703125" style="1" customWidth="1"/>
    <col min="6147" max="6147" width="12" style="1" customWidth="1"/>
    <col min="6148" max="6148" width="15.85546875" style="1" customWidth="1"/>
    <col min="6149" max="6149" width="10.28515625" style="1" customWidth="1"/>
    <col min="6150" max="6150" width="12.28515625" style="1" customWidth="1"/>
    <col min="6151" max="6151" width="16.85546875" style="1" customWidth="1"/>
    <col min="6152" max="6152" width="17.28515625" style="1" customWidth="1"/>
    <col min="6153" max="6153" width="21.7109375" style="1" customWidth="1"/>
    <col min="6154" max="6154" width="0.7109375" style="1" customWidth="1"/>
    <col min="6155" max="6155" width="11.28515625" style="1" customWidth="1"/>
    <col min="6156" max="6156" width="6.28515625" style="1" customWidth="1"/>
    <col min="6157" max="6157" width="16" style="1" customWidth="1"/>
    <col min="6158" max="6158" width="14.5703125" style="1" customWidth="1"/>
    <col min="6159" max="6159" width="13.7109375" style="1" customWidth="1"/>
    <col min="6160" max="6400" width="9.140625" style="1"/>
    <col min="6401" max="6401" width="59" style="1" customWidth="1"/>
    <col min="6402" max="6402" width="11.5703125" style="1" customWidth="1"/>
    <col min="6403" max="6403" width="12" style="1" customWidth="1"/>
    <col min="6404" max="6404" width="15.85546875" style="1" customWidth="1"/>
    <col min="6405" max="6405" width="10.28515625" style="1" customWidth="1"/>
    <col min="6406" max="6406" width="12.28515625" style="1" customWidth="1"/>
    <col min="6407" max="6407" width="16.85546875" style="1" customWidth="1"/>
    <col min="6408" max="6408" width="17.28515625" style="1" customWidth="1"/>
    <col min="6409" max="6409" width="21.7109375" style="1" customWidth="1"/>
    <col min="6410" max="6410" width="0.7109375" style="1" customWidth="1"/>
    <col min="6411" max="6411" width="11.28515625" style="1" customWidth="1"/>
    <col min="6412" max="6412" width="6.28515625" style="1" customWidth="1"/>
    <col min="6413" max="6413" width="16" style="1" customWidth="1"/>
    <col min="6414" max="6414" width="14.5703125" style="1" customWidth="1"/>
    <col min="6415" max="6415" width="13.7109375" style="1" customWidth="1"/>
    <col min="6416" max="6656" width="9.140625" style="1"/>
    <col min="6657" max="6657" width="59" style="1" customWidth="1"/>
    <col min="6658" max="6658" width="11.5703125" style="1" customWidth="1"/>
    <col min="6659" max="6659" width="12" style="1" customWidth="1"/>
    <col min="6660" max="6660" width="15.85546875" style="1" customWidth="1"/>
    <col min="6661" max="6661" width="10.28515625" style="1" customWidth="1"/>
    <col min="6662" max="6662" width="12.28515625" style="1" customWidth="1"/>
    <col min="6663" max="6663" width="16.85546875" style="1" customWidth="1"/>
    <col min="6664" max="6664" width="17.28515625" style="1" customWidth="1"/>
    <col min="6665" max="6665" width="21.7109375" style="1" customWidth="1"/>
    <col min="6666" max="6666" width="0.7109375" style="1" customWidth="1"/>
    <col min="6667" max="6667" width="11.28515625" style="1" customWidth="1"/>
    <col min="6668" max="6668" width="6.28515625" style="1" customWidth="1"/>
    <col min="6669" max="6669" width="16" style="1" customWidth="1"/>
    <col min="6670" max="6670" width="14.5703125" style="1" customWidth="1"/>
    <col min="6671" max="6671" width="13.7109375" style="1" customWidth="1"/>
    <col min="6672" max="6912" width="9.140625" style="1"/>
    <col min="6913" max="6913" width="59" style="1" customWidth="1"/>
    <col min="6914" max="6914" width="11.5703125" style="1" customWidth="1"/>
    <col min="6915" max="6915" width="12" style="1" customWidth="1"/>
    <col min="6916" max="6916" width="15.85546875" style="1" customWidth="1"/>
    <col min="6917" max="6917" width="10.28515625" style="1" customWidth="1"/>
    <col min="6918" max="6918" width="12.28515625" style="1" customWidth="1"/>
    <col min="6919" max="6919" width="16.85546875" style="1" customWidth="1"/>
    <col min="6920" max="6920" width="17.28515625" style="1" customWidth="1"/>
    <col min="6921" max="6921" width="21.7109375" style="1" customWidth="1"/>
    <col min="6922" max="6922" width="0.7109375" style="1" customWidth="1"/>
    <col min="6923" max="6923" width="11.28515625" style="1" customWidth="1"/>
    <col min="6924" max="6924" width="6.28515625" style="1" customWidth="1"/>
    <col min="6925" max="6925" width="16" style="1" customWidth="1"/>
    <col min="6926" max="6926" width="14.5703125" style="1" customWidth="1"/>
    <col min="6927" max="6927" width="13.7109375" style="1" customWidth="1"/>
    <col min="6928" max="7168" width="9.140625" style="1"/>
    <col min="7169" max="7169" width="59" style="1" customWidth="1"/>
    <col min="7170" max="7170" width="11.5703125" style="1" customWidth="1"/>
    <col min="7171" max="7171" width="12" style="1" customWidth="1"/>
    <col min="7172" max="7172" width="15.85546875" style="1" customWidth="1"/>
    <col min="7173" max="7173" width="10.28515625" style="1" customWidth="1"/>
    <col min="7174" max="7174" width="12.28515625" style="1" customWidth="1"/>
    <col min="7175" max="7175" width="16.85546875" style="1" customWidth="1"/>
    <col min="7176" max="7176" width="17.28515625" style="1" customWidth="1"/>
    <col min="7177" max="7177" width="21.7109375" style="1" customWidth="1"/>
    <col min="7178" max="7178" width="0.7109375" style="1" customWidth="1"/>
    <col min="7179" max="7179" width="11.28515625" style="1" customWidth="1"/>
    <col min="7180" max="7180" width="6.28515625" style="1" customWidth="1"/>
    <col min="7181" max="7181" width="16" style="1" customWidth="1"/>
    <col min="7182" max="7182" width="14.5703125" style="1" customWidth="1"/>
    <col min="7183" max="7183" width="13.7109375" style="1" customWidth="1"/>
    <col min="7184" max="7424" width="9.140625" style="1"/>
    <col min="7425" max="7425" width="59" style="1" customWidth="1"/>
    <col min="7426" max="7426" width="11.5703125" style="1" customWidth="1"/>
    <col min="7427" max="7427" width="12" style="1" customWidth="1"/>
    <col min="7428" max="7428" width="15.85546875" style="1" customWidth="1"/>
    <col min="7429" max="7429" width="10.28515625" style="1" customWidth="1"/>
    <col min="7430" max="7430" width="12.28515625" style="1" customWidth="1"/>
    <col min="7431" max="7431" width="16.85546875" style="1" customWidth="1"/>
    <col min="7432" max="7432" width="17.28515625" style="1" customWidth="1"/>
    <col min="7433" max="7433" width="21.7109375" style="1" customWidth="1"/>
    <col min="7434" max="7434" width="0.7109375" style="1" customWidth="1"/>
    <col min="7435" max="7435" width="11.28515625" style="1" customWidth="1"/>
    <col min="7436" max="7436" width="6.28515625" style="1" customWidth="1"/>
    <col min="7437" max="7437" width="16" style="1" customWidth="1"/>
    <col min="7438" max="7438" width="14.5703125" style="1" customWidth="1"/>
    <col min="7439" max="7439" width="13.7109375" style="1" customWidth="1"/>
    <col min="7440" max="7680" width="9.140625" style="1"/>
    <col min="7681" max="7681" width="59" style="1" customWidth="1"/>
    <col min="7682" max="7682" width="11.5703125" style="1" customWidth="1"/>
    <col min="7683" max="7683" width="12" style="1" customWidth="1"/>
    <col min="7684" max="7684" width="15.85546875" style="1" customWidth="1"/>
    <col min="7685" max="7685" width="10.28515625" style="1" customWidth="1"/>
    <col min="7686" max="7686" width="12.28515625" style="1" customWidth="1"/>
    <col min="7687" max="7687" width="16.85546875" style="1" customWidth="1"/>
    <col min="7688" max="7688" width="17.28515625" style="1" customWidth="1"/>
    <col min="7689" max="7689" width="21.7109375" style="1" customWidth="1"/>
    <col min="7690" max="7690" width="0.7109375" style="1" customWidth="1"/>
    <col min="7691" max="7691" width="11.28515625" style="1" customWidth="1"/>
    <col min="7692" max="7692" width="6.28515625" style="1" customWidth="1"/>
    <col min="7693" max="7693" width="16" style="1" customWidth="1"/>
    <col min="7694" max="7694" width="14.5703125" style="1" customWidth="1"/>
    <col min="7695" max="7695" width="13.7109375" style="1" customWidth="1"/>
    <col min="7696" max="7936" width="9.140625" style="1"/>
    <col min="7937" max="7937" width="59" style="1" customWidth="1"/>
    <col min="7938" max="7938" width="11.5703125" style="1" customWidth="1"/>
    <col min="7939" max="7939" width="12" style="1" customWidth="1"/>
    <col min="7940" max="7940" width="15.85546875" style="1" customWidth="1"/>
    <col min="7941" max="7941" width="10.28515625" style="1" customWidth="1"/>
    <col min="7942" max="7942" width="12.28515625" style="1" customWidth="1"/>
    <col min="7943" max="7943" width="16.85546875" style="1" customWidth="1"/>
    <col min="7944" max="7944" width="17.28515625" style="1" customWidth="1"/>
    <col min="7945" max="7945" width="21.7109375" style="1" customWidth="1"/>
    <col min="7946" max="7946" width="0.7109375" style="1" customWidth="1"/>
    <col min="7947" max="7947" width="11.28515625" style="1" customWidth="1"/>
    <col min="7948" max="7948" width="6.28515625" style="1" customWidth="1"/>
    <col min="7949" max="7949" width="16" style="1" customWidth="1"/>
    <col min="7950" max="7950" width="14.5703125" style="1" customWidth="1"/>
    <col min="7951" max="7951" width="13.7109375" style="1" customWidth="1"/>
    <col min="7952" max="8192" width="9.140625" style="1"/>
    <col min="8193" max="8193" width="59" style="1" customWidth="1"/>
    <col min="8194" max="8194" width="11.5703125" style="1" customWidth="1"/>
    <col min="8195" max="8195" width="12" style="1" customWidth="1"/>
    <col min="8196" max="8196" width="15.85546875" style="1" customWidth="1"/>
    <col min="8197" max="8197" width="10.28515625" style="1" customWidth="1"/>
    <col min="8198" max="8198" width="12.28515625" style="1" customWidth="1"/>
    <col min="8199" max="8199" width="16.85546875" style="1" customWidth="1"/>
    <col min="8200" max="8200" width="17.28515625" style="1" customWidth="1"/>
    <col min="8201" max="8201" width="21.7109375" style="1" customWidth="1"/>
    <col min="8202" max="8202" width="0.7109375" style="1" customWidth="1"/>
    <col min="8203" max="8203" width="11.28515625" style="1" customWidth="1"/>
    <col min="8204" max="8204" width="6.28515625" style="1" customWidth="1"/>
    <col min="8205" max="8205" width="16" style="1" customWidth="1"/>
    <col min="8206" max="8206" width="14.5703125" style="1" customWidth="1"/>
    <col min="8207" max="8207" width="13.7109375" style="1" customWidth="1"/>
    <col min="8208" max="8448" width="9.140625" style="1"/>
    <col min="8449" max="8449" width="59" style="1" customWidth="1"/>
    <col min="8450" max="8450" width="11.5703125" style="1" customWidth="1"/>
    <col min="8451" max="8451" width="12" style="1" customWidth="1"/>
    <col min="8452" max="8452" width="15.85546875" style="1" customWidth="1"/>
    <col min="8453" max="8453" width="10.28515625" style="1" customWidth="1"/>
    <col min="8454" max="8454" width="12.28515625" style="1" customWidth="1"/>
    <col min="8455" max="8455" width="16.85546875" style="1" customWidth="1"/>
    <col min="8456" max="8456" width="17.28515625" style="1" customWidth="1"/>
    <col min="8457" max="8457" width="21.7109375" style="1" customWidth="1"/>
    <col min="8458" max="8458" width="0.7109375" style="1" customWidth="1"/>
    <col min="8459" max="8459" width="11.28515625" style="1" customWidth="1"/>
    <col min="8460" max="8460" width="6.28515625" style="1" customWidth="1"/>
    <col min="8461" max="8461" width="16" style="1" customWidth="1"/>
    <col min="8462" max="8462" width="14.5703125" style="1" customWidth="1"/>
    <col min="8463" max="8463" width="13.7109375" style="1" customWidth="1"/>
    <col min="8464" max="8704" width="9.140625" style="1"/>
    <col min="8705" max="8705" width="59" style="1" customWidth="1"/>
    <col min="8706" max="8706" width="11.5703125" style="1" customWidth="1"/>
    <col min="8707" max="8707" width="12" style="1" customWidth="1"/>
    <col min="8708" max="8708" width="15.85546875" style="1" customWidth="1"/>
    <col min="8709" max="8709" width="10.28515625" style="1" customWidth="1"/>
    <col min="8710" max="8710" width="12.28515625" style="1" customWidth="1"/>
    <col min="8711" max="8711" width="16.85546875" style="1" customWidth="1"/>
    <col min="8712" max="8712" width="17.28515625" style="1" customWidth="1"/>
    <col min="8713" max="8713" width="21.7109375" style="1" customWidth="1"/>
    <col min="8714" max="8714" width="0.7109375" style="1" customWidth="1"/>
    <col min="8715" max="8715" width="11.28515625" style="1" customWidth="1"/>
    <col min="8716" max="8716" width="6.28515625" style="1" customWidth="1"/>
    <col min="8717" max="8717" width="16" style="1" customWidth="1"/>
    <col min="8718" max="8718" width="14.5703125" style="1" customWidth="1"/>
    <col min="8719" max="8719" width="13.7109375" style="1" customWidth="1"/>
    <col min="8720" max="8960" width="9.140625" style="1"/>
    <col min="8961" max="8961" width="59" style="1" customWidth="1"/>
    <col min="8962" max="8962" width="11.5703125" style="1" customWidth="1"/>
    <col min="8963" max="8963" width="12" style="1" customWidth="1"/>
    <col min="8964" max="8964" width="15.85546875" style="1" customWidth="1"/>
    <col min="8965" max="8965" width="10.28515625" style="1" customWidth="1"/>
    <col min="8966" max="8966" width="12.28515625" style="1" customWidth="1"/>
    <col min="8967" max="8967" width="16.85546875" style="1" customWidth="1"/>
    <col min="8968" max="8968" width="17.28515625" style="1" customWidth="1"/>
    <col min="8969" max="8969" width="21.7109375" style="1" customWidth="1"/>
    <col min="8970" max="8970" width="0.7109375" style="1" customWidth="1"/>
    <col min="8971" max="8971" width="11.28515625" style="1" customWidth="1"/>
    <col min="8972" max="8972" width="6.28515625" style="1" customWidth="1"/>
    <col min="8973" max="8973" width="16" style="1" customWidth="1"/>
    <col min="8974" max="8974" width="14.5703125" style="1" customWidth="1"/>
    <col min="8975" max="8975" width="13.7109375" style="1" customWidth="1"/>
    <col min="8976" max="9216" width="9.140625" style="1"/>
    <col min="9217" max="9217" width="59" style="1" customWidth="1"/>
    <col min="9218" max="9218" width="11.5703125" style="1" customWidth="1"/>
    <col min="9219" max="9219" width="12" style="1" customWidth="1"/>
    <col min="9220" max="9220" width="15.85546875" style="1" customWidth="1"/>
    <col min="9221" max="9221" width="10.28515625" style="1" customWidth="1"/>
    <col min="9222" max="9222" width="12.28515625" style="1" customWidth="1"/>
    <col min="9223" max="9223" width="16.85546875" style="1" customWidth="1"/>
    <col min="9224" max="9224" width="17.28515625" style="1" customWidth="1"/>
    <col min="9225" max="9225" width="21.7109375" style="1" customWidth="1"/>
    <col min="9226" max="9226" width="0.7109375" style="1" customWidth="1"/>
    <col min="9227" max="9227" width="11.28515625" style="1" customWidth="1"/>
    <col min="9228" max="9228" width="6.28515625" style="1" customWidth="1"/>
    <col min="9229" max="9229" width="16" style="1" customWidth="1"/>
    <col min="9230" max="9230" width="14.5703125" style="1" customWidth="1"/>
    <col min="9231" max="9231" width="13.7109375" style="1" customWidth="1"/>
    <col min="9232" max="9472" width="9.140625" style="1"/>
    <col min="9473" max="9473" width="59" style="1" customWidth="1"/>
    <col min="9474" max="9474" width="11.5703125" style="1" customWidth="1"/>
    <col min="9475" max="9475" width="12" style="1" customWidth="1"/>
    <col min="9476" max="9476" width="15.85546875" style="1" customWidth="1"/>
    <col min="9477" max="9477" width="10.28515625" style="1" customWidth="1"/>
    <col min="9478" max="9478" width="12.28515625" style="1" customWidth="1"/>
    <col min="9479" max="9479" width="16.85546875" style="1" customWidth="1"/>
    <col min="9480" max="9480" width="17.28515625" style="1" customWidth="1"/>
    <col min="9481" max="9481" width="21.7109375" style="1" customWidth="1"/>
    <col min="9482" max="9482" width="0.7109375" style="1" customWidth="1"/>
    <col min="9483" max="9483" width="11.28515625" style="1" customWidth="1"/>
    <col min="9484" max="9484" width="6.28515625" style="1" customWidth="1"/>
    <col min="9485" max="9485" width="16" style="1" customWidth="1"/>
    <col min="9486" max="9486" width="14.5703125" style="1" customWidth="1"/>
    <col min="9487" max="9487" width="13.7109375" style="1" customWidth="1"/>
    <col min="9488" max="9728" width="9.140625" style="1"/>
    <col min="9729" max="9729" width="59" style="1" customWidth="1"/>
    <col min="9730" max="9730" width="11.5703125" style="1" customWidth="1"/>
    <col min="9731" max="9731" width="12" style="1" customWidth="1"/>
    <col min="9732" max="9732" width="15.85546875" style="1" customWidth="1"/>
    <col min="9733" max="9733" width="10.28515625" style="1" customWidth="1"/>
    <col min="9734" max="9734" width="12.28515625" style="1" customWidth="1"/>
    <col min="9735" max="9735" width="16.85546875" style="1" customWidth="1"/>
    <col min="9736" max="9736" width="17.28515625" style="1" customWidth="1"/>
    <col min="9737" max="9737" width="21.7109375" style="1" customWidth="1"/>
    <col min="9738" max="9738" width="0.7109375" style="1" customWidth="1"/>
    <col min="9739" max="9739" width="11.28515625" style="1" customWidth="1"/>
    <col min="9740" max="9740" width="6.28515625" style="1" customWidth="1"/>
    <col min="9741" max="9741" width="16" style="1" customWidth="1"/>
    <col min="9742" max="9742" width="14.5703125" style="1" customWidth="1"/>
    <col min="9743" max="9743" width="13.7109375" style="1" customWidth="1"/>
    <col min="9744" max="9984" width="9.140625" style="1"/>
    <col min="9985" max="9985" width="59" style="1" customWidth="1"/>
    <col min="9986" max="9986" width="11.5703125" style="1" customWidth="1"/>
    <col min="9987" max="9987" width="12" style="1" customWidth="1"/>
    <col min="9988" max="9988" width="15.85546875" style="1" customWidth="1"/>
    <col min="9989" max="9989" width="10.28515625" style="1" customWidth="1"/>
    <col min="9990" max="9990" width="12.28515625" style="1" customWidth="1"/>
    <col min="9991" max="9991" width="16.85546875" style="1" customWidth="1"/>
    <col min="9992" max="9992" width="17.28515625" style="1" customWidth="1"/>
    <col min="9993" max="9993" width="21.7109375" style="1" customWidth="1"/>
    <col min="9994" max="9994" width="0.7109375" style="1" customWidth="1"/>
    <col min="9995" max="9995" width="11.28515625" style="1" customWidth="1"/>
    <col min="9996" max="9996" width="6.28515625" style="1" customWidth="1"/>
    <col min="9997" max="9997" width="16" style="1" customWidth="1"/>
    <col min="9998" max="9998" width="14.5703125" style="1" customWidth="1"/>
    <col min="9999" max="9999" width="13.7109375" style="1" customWidth="1"/>
    <col min="10000" max="10240" width="9.140625" style="1"/>
    <col min="10241" max="10241" width="59" style="1" customWidth="1"/>
    <col min="10242" max="10242" width="11.5703125" style="1" customWidth="1"/>
    <col min="10243" max="10243" width="12" style="1" customWidth="1"/>
    <col min="10244" max="10244" width="15.85546875" style="1" customWidth="1"/>
    <col min="10245" max="10245" width="10.28515625" style="1" customWidth="1"/>
    <col min="10246" max="10246" width="12.28515625" style="1" customWidth="1"/>
    <col min="10247" max="10247" width="16.85546875" style="1" customWidth="1"/>
    <col min="10248" max="10248" width="17.28515625" style="1" customWidth="1"/>
    <col min="10249" max="10249" width="21.7109375" style="1" customWidth="1"/>
    <col min="10250" max="10250" width="0.7109375" style="1" customWidth="1"/>
    <col min="10251" max="10251" width="11.28515625" style="1" customWidth="1"/>
    <col min="10252" max="10252" width="6.28515625" style="1" customWidth="1"/>
    <col min="10253" max="10253" width="16" style="1" customWidth="1"/>
    <col min="10254" max="10254" width="14.5703125" style="1" customWidth="1"/>
    <col min="10255" max="10255" width="13.7109375" style="1" customWidth="1"/>
    <col min="10256" max="10496" width="9.140625" style="1"/>
    <col min="10497" max="10497" width="59" style="1" customWidth="1"/>
    <col min="10498" max="10498" width="11.5703125" style="1" customWidth="1"/>
    <col min="10499" max="10499" width="12" style="1" customWidth="1"/>
    <col min="10500" max="10500" width="15.85546875" style="1" customWidth="1"/>
    <col min="10501" max="10501" width="10.28515625" style="1" customWidth="1"/>
    <col min="10502" max="10502" width="12.28515625" style="1" customWidth="1"/>
    <col min="10503" max="10503" width="16.85546875" style="1" customWidth="1"/>
    <col min="10504" max="10504" width="17.28515625" style="1" customWidth="1"/>
    <col min="10505" max="10505" width="21.7109375" style="1" customWidth="1"/>
    <col min="10506" max="10506" width="0.7109375" style="1" customWidth="1"/>
    <col min="10507" max="10507" width="11.28515625" style="1" customWidth="1"/>
    <col min="10508" max="10508" width="6.28515625" style="1" customWidth="1"/>
    <col min="10509" max="10509" width="16" style="1" customWidth="1"/>
    <col min="10510" max="10510" width="14.5703125" style="1" customWidth="1"/>
    <col min="10511" max="10511" width="13.7109375" style="1" customWidth="1"/>
    <col min="10512" max="10752" width="9.140625" style="1"/>
    <col min="10753" max="10753" width="59" style="1" customWidth="1"/>
    <col min="10754" max="10754" width="11.5703125" style="1" customWidth="1"/>
    <col min="10755" max="10755" width="12" style="1" customWidth="1"/>
    <col min="10756" max="10756" width="15.85546875" style="1" customWidth="1"/>
    <col min="10757" max="10757" width="10.28515625" style="1" customWidth="1"/>
    <col min="10758" max="10758" width="12.28515625" style="1" customWidth="1"/>
    <col min="10759" max="10759" width="16.85546875" style="1" customWidth="1"/>
    <col min="10760" max="10760" width="17.28515625" style="1" customWidth="1"/>
    <col min="10761" max="10761" width="21.7109375" style="1" customWidth="1"/>
    <col min="10762" max="10762" width="0.7109375" style="1" customWidth="1"/>
    <col min="10763" max="10763" width="11.28515625" style="1" customWidth="1"/>
    <col min="10764" max="10764" width="6.28515625" style="1" customWidth="1"/>
    <col min="10765" max="10765" width="16" style="1" customWidth="1"/>
    <col min="10766" max="10766" width="14.5703125" style="1" customWidth="1"/>
    <col min="10767" max="10767" width="13.7109375" style="1" customWidth="1"/>
    <col min="10768" max="11008" width="9.140625" style="1"/>
    <col min="11009" max="11009" width="59" style="1" customWidth="1"/>
    <col min="11010" max="11010" width="11.5703125" style="1" customWidth="1"/>
    <col min="11011" max="11011" width="12" style="1" customWidth="1"/>
    <col min="11012" max="11012" width="15.85546875" style="1" customWidth="1"/>
    <col min="11013" max="11013" width="10.28515625" style="1" customWidth="1"/>
    <col min="11014" max="11014" width="12.28515625" style="1" customWidth="1"/>
    <col min="11015" max="11015" width="16.85546875" style="1" customWidth="1"/>
    <col min="11016" max="11016" width="17.28515625" style="1" customWidth="1"/>
    <col min="11017" max="11017" width="21.7109375" style="1" customWidth="1"/>
    <col min="11018" max="11018" width="0.7109375" style="1" customWidth="1"/>
    <col min="11019" max="11019" width="11.28515625" style="1" customWidth="1"/>
    <col min="11020" max="11020" width="6.28515625" style="1" customWidth="1"/>
    <col min="11021" max="11021" width="16" style="1" customWidth="1"/>
    <col min="11022" max="11022" width="14.5703125" style="1" customWidth="1"/>
    <col min="11023" max="11023" width="13.7109375" style="1" customWidth="1"/>
    <col min="11024" max="11264" width="9.140625" style="1"/>
    <col min="11265" max="11265" width="59" style="1" customWidth="1"/>
    <col min="11266" max="11266" width="11.5703125" style="1" customWidth="1"/>
    <col min="11267" max="11267" width="12" style="1" customWidth="1"/>
    <col min="11268" max="11268" width="15.85546875" style="1" customWidth="1"/>
    <col min="11269" max="11269" width="10.28515625" style="1" customWidth="1"/>
    <col min="11270" max="11270" width="12.28515625" style="1" customWidth="1"/>
    <col min="11271" max="11271" width="16.85546875" style="1" customWidth="1"/>
    <col min="11272" max="11272" width="17.28515625" style="1" customWidth="1"/>
    <col min="11273" max="11273" width="21.7109375" style="1" customWidth="1"/>
    <col min="11274" max="11274" width="0.7109375" style="1" customWidth="1"/>
    <col min="11275" max="11275" width="11.28515625" style="1" customWidth="1"/>
    <col min="11276" max="11276" width="6.28515625" style="1" customWidth="1"/>
    <col min="11277" max="11277" width="16" style="1" customWidth="1"/>
    <col min="11278" max="11278" width="14.5703125" style="1" customWidth="1"/>
    <col min="11279" max="11279" width="13.7109375" style="1" customWidth="1"/>
    <col min="11280" max="11520" width="9.140625" style="1"/>
    <col min="11521" max="11521" width="59" style="1" customWidth="1"/>
    <col min="11522" max="11522" width="11.5703125" style="1" customWidth="1"/>
    <col min="11523" max="11523" width="12" style="1" customWidth="1"/>
    <col min="11524" max="11524" width="15.85546875" style="1" customWidth="1"/>
    <col min="11525" max="11525" width="10.28515625" style="1" customWidth="1"/>
    <col min="11526" max="11526" width="12.28515625" style="1" customWidth="1"/>
    <col min="11527" max="11527" width="16.85546875" style="1" customWidth="1"/>
    <col min="11528" max="11528" width="17.28515625" style="1" customWidth="1"/>
    <col min="11529" max="11529" width="21.7109375" style="1" customWidth="1"/>
    <col min="11530" max="11530" width="0.7109375" style="1" customWidth="1"/>
    <col min="11531" max="11531" width="11.28515625" style="1" customWidth="1"/>
    <col min="11532" max="11532" width="6.28515625" style="1" customWidth="1"/>
    <col min="11533" max="11533" width="16" style="1" customWidth="1"/>
    <col min="11534" max="11534" width="14.5703125" style="1" customWidth="1"/>
    <col min="11535" max="11535" width="13.7109375" style="1" customWidth="1"/>
    <col min="11536" max="11776" width="9.140625" style="1"/>
    <col min="11777" max="11777" width="59" style="1" customWidth="1"/>
    <col min="11778" max="11778" width="11.5703125" style="1" customWidth="1"/>
    <col min="11779" max="11779" width="12" style="1" customWidth="1"/>
    <col min="11780" max="11780" width="15.85546875" style="1" customWidth="1"/>
    <col min="11781" max="11781" width="10.28515625" style="1" customWidth="1"/>
    <col min="11782" max="11782" width="12.28515625" style="1" customWidth="1"/>
    <col min="11783" max="11783" width="16.85546875" style="1" customWidth="1"/>
    <col min="11784" max="11784" width="17.28515625" style="1" customWidth="1"/>
    <col min="11785" max="11785" width="21.7109375" style="1" customWidth="1"/>
    <col min="11786" max="11786" width="0.7109375" style="1" customWidth="1"/>
    <col min="11787" max="11787" width="11.28515625" style="1" customWidth="1"/>
    <col min="11788" max="11788" width="6.28515625" style="1" customWidth="1"/>
    <col min="11789" max="11789" width="16" style="1" customWidth="1"/>
    <col min="11790" max="11790" width="14.5703125" style="1" customWidth="1"/>
    <col min="11791" max="11791" width="13.7109375" style="1" customWidth="1"/>
    <col min="11792" max="12032" width="9.140625" style="1"/>
    <col min="12033" max="12033" width="59" style="1" customWidth="1"/>
    <col min="12034" max="12034" width="11.5703125" style="1" customWidth="1"/>
    <col min="12035" max="12035" width="12" style="1" customWidth="1"/>
    <col min="12036" max="12036" width="15.85546875" style="1" customWidth="1"/>
    <col min="12037" max="12037" width="10.28515625" style="1" customWidth="1"/>
    <col min="12038" max="12038" width="12.28515625" style="1" customWidth="1"/>
    <col min="12039" max="12039" width="16.85546875" style="1" customWidth="1"/>
    <col min="12040" max="12040" width="17.28515625" style="1" customWidth="1"/>
    <col min="12041" max="12041" width="21.7109375" style="1" customWidth="1"/>
    <col min="12042" max="12042" width="0.7109375" style="1" customWidth="1"/>
    <col min="12043" max="12043" width="11.28515625" style="1" customWidth="1"/>
    <col min="12044" max="12044" width="6.28515625" style="1" customWidth="1"/>
    <col min="12045" max="12045" width="16" style="1" customWidth="1"/>
    <col min="12046" max="12046" width="14.5703125" style="1" customWidth="1"/>
    <col min="12047" max="12047" width="13.7109375" style="1" customWidth="1"/>
    <col min="12048" max="12288" width="9.140625" style="1"/>
    <col min="12289" max="12289" width="59" style="1" customWidth="1"/>
    <col min="12290" max="12290" width="11.5703125" style="1" customWidth="1"/>
    <col min="12291" max="12291" width="12" style="1" customWidth="1"/>
    <col min="12292" max="12292" width="15.85546875" style="1" customWidth="1"/>
    <col min="12293" max="12293" width="10.28515625" style="1" customWidth="1"/>
    <col min="12294" max="12294" width="12.28515625" style="1" customWidth="1"/>
    <col min="12295" max="12295" width="16.85546875" style="1" customWidth="1"/>
    <col min="12296" max="12296" width="17.28515625" style="1" customWidth="1"/>
    <col min="12297" max="12297" width="21.7109375" style="1" customWidth="1"/>
    <col min="12298" max="12298" width="0.7109375" style="1" customWidth="1"/>
    <col min="12299" max="12299" width="11.28515625" style="1" customWidth="1"/>
    <col min="12300" max="12300" width="6.28515625" style="1" customWidth="1"/>
    <col min="12301" max="12301" width="16" style="1" customWidth="1"/>
    <col min="12302" max="12302" width="14.5703125" style="1" customWidth="1"/>
    <col min="12303" max="12303" width="13.7109375" style="1" customWidth="1"/>
    <col min="12304" max="12544" width="9.140625" style="1"/>
    <col min="12545" max="12545" width="59" style="1" customWidth="1"/>
    <col min="12546" max="12546" width="11.5703125" style="1" customWidth="1"/>
    <col min="12547" max="12547" width="12" style="1" customWidth="1"/>
    <col min="12548" max="12548" width="15.85546875" style="1" customWidth="1"/>
    <col min="12549" max="12549" width="10.28515625" style="1" customWidth="1"/>
    <col min="12550" max="12550" width="12.28515625" style="1" customWidth="1"/>
    <col min="12551" max="12551" width="16.85546875" style="1" customWidth="1"/>
    <col min="12552" max="12552" width="17.28515625" style="1" customWidth="1"/>
    <col min="12553" max="12553" width="21.7109375" style="1" customWidth="1"/>
    <col min="12554" max="12554" width="0.7109375" style="1" customWidth="1"/>
    <col min="12555" max="12555" width="11.28515625" style="1" customWidth="1"/>
    <col min="12556" max="12556" width="6.28515625" style="1" customWidth="1"/>
    <col min="12557" max="12557" width="16" style="1" customWidth="1"/>
    <col min="12558" max="12558" width="14.5703125" style="1" customWidth="1"/>
    <col min="12559" max="12559" width="13.7109375" style="1" customWidth="1"/>
    <col min="12560" max="12800" width="9.140625" style="1"/>
    <col min="12801" max="12801" width="59" style="1" customWidth="1"/>
    <col min="12802" max="12802" width="11.5703125" style="1" customWidth="1"/>
    <col min="12803" max="12803" width="12" style="1" customWidth="1"/>
    <col min="12804" max="12804" width="15.85546875" style="1" customWidth="1"/>
    <col min="12805" max="12805" width="10.28515625" style="1" customWidth="1"/>
    <col min="12806" max="12806" width="12.28515625" style="1" customWidth="1"/>
    <col min="12807" max="12807" width="16.85546875" style="1" customWidth="1"/>
    <col min="12808" max="12808" width="17.28515625" style="1" customWidth="1"/>
    <col min="12809" max="12809" width="21.7109375" style="1" customWidth="1"/>
    <col min="12810" max="12810" width="0.7109375" style="1" customWidth="1"/>
    <col min="12811" max="12811" width="11.28515625" style="1" customWidth="1"/>
    <col min="12812" max="12812" width="6.28515625" style="1" customWidth="1"/>
    <col min="12813" max="12813" width="16" style="1" customWidth="1"/>
    <col min="12814" max="12814" width="14.5703125" style="1" customWidth="1"/>
    <col min="12815" max="12815" width="13.7109375" style="1" customWidth="1"/>
    <col min="12816" max="13056" width="9.140625" style="1"/>
    <col min="13057" max="13057" width="59" style="1" customWidth="1"/>
    <col min="13058" max="13058" width="11.5703125" style="1" customWidth="1"/>
    <col min="13059" max="13059" width="12" style="1" customWidth="1"/>
    <col min="13060" max="13060" width="15.85546875" style="1" customWidth="1"/>
    <col min="13061" max="13061" width="10.28515625" style="1" customWidth="1"/>
    <col min="13062" max="13062" width="12.28515625" style="1" customWidth="1"/>
    <col min="13063" max="13063" width="16.85546875" style="1" customWidth="1"/>
    <col min="13064" max="13064" width="17.28515625" style="1" customWidth="1"/>
    <col min="13065" max="13065" width="21.7109375" style="1" customWidth="1"/>
    <col min="13066" max="13066" width="0.7109375" style="1" customWidth="1"/>
    <col min="13067" max="13067" width="11.28515625" style="1" customWidth="1"/>
    <col min="13068" max="13068" width="6.28515625" style="1" customWidth="1"/>
    <col min="13069" max="13069" width="16" style="1" customWidth="1"/>
    <col min="13070" max="13070" width="14.5703125" style="1" customWidth="1"/>
    <col min="13071" max="13071" width="13.7109375" style="1" customWidth="1"/>
    <col min="13072" max="13312" width="9.140625" style="1"/>
    <col min="13313" max="13313" width="59" style="1" customWidth="1"/>
    <col min="13314" max="13314" width="11.5703125" style="1" customWidth="1"/>
    <col min="13315" max="13315" width="12" style="1" customWidth="1"/>
    <col min="13316" max="13316" width="15.85546875" style="1" customWidth="1"/>
    <col min="13317" max="13317" width="10.28515625" style="1" customWidth="1"/>
    <col min="13318" max="13318" width="12.28515625" style="1" customWidth="1"/>
    <col min="13319" max="13319" width="16.85546875" style="1" customWidth="1"/>
    <col min="13320" max="13320" width="17.28515625" style="1" customWidth="1"/>
    <col min="13321" max="13321" width="21.7109375" style="1" customWidth="1"/>
    <col min="13322" max="13322" width="0.7109375" style="1" customWidth="1"/>
    <col min="13323" max="13323" width="11.28515625" style="1" customWidth="1"/>
    <col min="13324" max="13324" width="6.28515625" style="1" customWidth="1"/>
    <col min="13325" max="13325" width="16" style="1" customWidth="1"/>
    <col min="13326" max="13326" width="14.5703125" style="1" customWidth="1"/>
    <col min="13327" max="13327" width="13.7109375" style="1" customWidth="1"/>
    <col min="13328" max="13568" width="9.140625" style="1"/>
    <col min="13569" max="13569" width="59" style="1" customWidth="1"/>
    <col min="13570" max="13570" width="11.5703125" style="1" customWidth="1"/>
    <col min="13571" max="13571" width="12" style="1" customWidth="1"/>
    <col min="13572" max="13572" width="15.85546875" style="1" customWidth="1"/>
    <col min="13573" max="13573" width="10.28515625" style="1" customWidth="1"/>
    <col min="13574" max="13574" width="12.28515625" style="1" customWidth="1"/>
    <col min="13575" max="13575" width="16.85546875" style="1" customWidth="1"/>
    <col min="13576" max="13576" width="17.28515625" style="1" customWidth="1"/>
    <col min="13577" max="13577" width="21.7109375" style="1" customWidth="1"/>
    <col min="13578" max="13578" width="0.7109375" style="1" customWidth="1"/>
    <col min="13579" max="13579" width="11.28515625" style="1" customWidth="1"/>
    <col min="13580" max="13580" width="6.28515625" style="1" customWidth="1"/>
    <col min="13581" max="13581" width="16" style="1" customWidth="1"/>
    <col min="13582" max="13582" width="14.5703125" style="1" customWidth="1"/>
    <col min="13583" max="13583" width="13.7109375" style="1" customWidth="1"/>
    <col min="13584" max="13824" width="9.140625" style="1"/>
    <col min="13825" max="13825" width="59" style="1" customWidth="1"/>
    <col min="13826" max="13826" width="11.5703125" style="1" customWidth="1"/>
    <col min="13827" max="13827" width="12" style="1" customWidth="1"/>
    <col min="13828" max="13828" width="15.85546875" style="1" customWidth="1"/>
    <col min="13829" max="13829" width="10.28515625" style="1" customWidth="1"/>
    <col min="13830" max="13830" width="12.28515625" style="1" customWidth="1"/>
    <col min="13831" max="13831" width="16.85546875" style="1" customWidth="1"/>
    <col min="13832" max="13832" width="17.28515625" style="1" customWidth="1"/>
    <col min="13833" max="13833" width="21.7109375" style="1" customWidth="1"/>
    <col min="13834" max="13834" width="0.7109375" style="1" customWidth="1"/>
    <col min="13835" max="13835" width="11.28515625" style="1" customWidth="1"/>
    <col min="13836" max="13836" width="6.28515625" style="1" customWidth="1"/>
    <col min="13837" max="13837" width="16" style="1" customWidth="1"/>
    <col min="13838" max="13838" width="14.5703125" style="1" customWidth="1"/>
    <col min="13839" max="13839" width="13.7109375" style="1" customWidth="1"/>
    <col min="13840" max="14080" width="9.140625" style="1"/>
    <col min="14081" max="14081" width="59" style="1" customWidth="1"/>
    <col min="14082" max="14082" width="11.5703125" style="1" customWidth="1"/>
    <col min="14083" max="14083" width="12" style="1" customWidth="1"/>
    <col min="14084" max="14084" width="15.85546875" style="1" customWidth="1"/>
    <col min="14085" max="14085" width="10.28515625" style="1" customWidth="1"/>
    <col min="14086" max="14086" width="12.28515625" style="1" customWidth="1"/>
    <col min="14087" max="14087" width="16.85546875" style="1" customWidth="1"/>
    <col min="14088" max="14088" width="17.28515625" style="1" customWidth="1"/>
    <col min="14089" max="14089" width="21.7109375" style="1" customWidth="1"/>
    <col min="14090" max="14090" width="0.7109375" style="1" customWidth="1"/>
    <col min="14091" max="14091" width="11.28515625" style="1" customWidth="1"/>
    <col min="14092" max="14092" width="6.28515625" style="1" customWidth="1"/>
    <col min="14093" max="14093" width="16" style="1" customWidth="1"/>
    <col min="14094" max="14094" width="14.5703125" style="1" customWidth="1"/>
    <col min="14095" max="14095" width="13.7109375" style="1" customWidth="1"/>
    <col min="14096" max="14336" width="9.140625" style="1"/>
    <col min="14337" max="14337" width="59" style="1" customWidth="1"/>
    <col min="14338" max="14338" width="11.5703125" style="1" customWidth="1"/>
    <col min="14339" max="14339" width="12" style="1" customWidth="1"/>
    <col min="14340" max="14340" width="15.85546875" style="1" customWidth="1"/>
    <col min="14341" max="14341" width="10.28515625" style="1" customWidth="1"/>
    <col min="14342" max="14342" width="12.28515625" style="1" customWidth="1"/>
    <col min="14343" max="14343" width="16.85546875" style="1" customWidth="1"/>
    <col min="14344" max="14344" width="17.28515625" style="1" customWidth="1"/>
    <col min="14345" max="14345" width="21.7109375" style="1" customWidth="1"/>
    <col min="14346" max="14346" width="0.7109375" style="1" customWidth="1"/>
    <col min="14347" max="14347" width="11.28515625" style="1" customWidth="1"/>
    <col min="14348" max="14348" width="6.28515625" style="1" customWidth="1"/>
    <col min="14349" max="14349" width="16" style="1" customWidth="1"/>
    <col min="14350" max="14350" width="14.5703125" style="1" customWidth="1"/>
    <col min="14351" max="14351" width="13.7109375" style="1" customWidth="1"/>
    <col min="14352" max="14592" width="9.140625" style="1"/>
    <col min="14593" max="14593" width="59" style="1" customWidth="1"/>
    <col min="14594" max="14594" width="11.5703125" style="1" customWidth="1"/>
    <col min="14595" max="14595" width="12" style="1" customWidth="1"/>
    <col min="14596" max="14596" width="15.85546875" style="1" customWidth="1"/>
    <col min="14597" max="14597" width="10.28515625" style="1" customWidth="1"/>
    <col min="14598" max="14598" width="12.28515625" style="1" customWidth="1"/>
    <col min="14599" max="14599" width="16.85546875" style="1" customWidth="1"/>
    <col min="14600" max="14600" width="17.28515625" style="1" customWidth="1"/>
    <col min="14601" max="14601" width="21.7109375" style="1" customWidth="1"/>
    <col min="14602" max="14602" width="0.7109375" style="1" customWidth="1"/>
    <col min="14603" max="14603" width="11.28515625" style="1" customWidth="1"/>
    <col min="14604" max="14604" width="6.28515625" style="1" customWidth="1"/>
    <col min="14605" max="14605" width="16" style="1" customWidth="1"/>
    <col min="14606" max="14606" width="14.5703125" style="1" customWidth="1"/>
    <col min="14607" max="14607" width="13.7109375" style="1" customWidth="1"/>
    <col min="14608" max="14848" width="9.140625" style="1"/>
    <col min="14849" max="14849" width="59" style="1" customWidth="1"/>
    <col min="14850" max="14850" width="11.5703125" style="1" customWidth="1"/>
    <col min="14851" max="14851" width="12" style="1" customWidth="1"/>
    <col min="14852" max="14852" width="15.85546875" style="1" customWidth="1"/>
    <col min="14853" max="14853" width="10.28515625" style="1" customWidth="1"/>
    <col min="14854" max="14854" width="12.28515625" style="1" customWidth="1"/>
    <col min="14855" max="14855" width="16.85546875" style="1" customWidth="1"/>
    <col min="14856" max="14856" width="17.28515625" style="1" customWidth="1"/>
    <col min="14857" max="14857" width="21.7109375" style="1" customWidth="1"/>
    <col min="14858" max="14858" width="0.7109375" style="1" customWidth="1"/>
    <col min="14859" max="14859" width="11.28515625" style="1" customWidth="1"/>
    <col min="14860" max="14860" width="6.28515625" style="1" customWidth="1"/>
    <col min="14861" max="14861" width="16" style="1" customWidth="1"/>
    <col min="14862" max="14862" width="14.5703125" style="1" customWidth="1"/>
    <col min="14863" max="14863" width="13.7109375" style="1" customWidth="1"/>
    <col min="14864" max="15104" width="9.140625" style="1"/>
    <col min="15105" max="15105" width="59" style="1" customWidth="1"/>
    <col min="15106" max="15106" width="11.5703125" style="1" customWidth="1"/>
    <col min="15107" max="15107" width="12" style="1" customWidth="1"/>
    <col min="15108" max="15108" width="15.85546875" style="1" customWidth="1"/>
    <col min="15109" max="15109" width="10.28515625" style="1" customWidth="1"/>
    <col min="15110" max="15110" width="12.28515625" style="1" customWidth="1"/>
    <col min="15111" max="15111" width="16.85546875" style="1" customWidth="1"/>
    <col min="15112" max="15112" width="17.28515625" style="1" customWidth="1"/>
    <col min="15113" max="15113" width="21.7109375" style="1" customWidth="1"/>
    <col min="15114" max="15114" width="0.7109375" style="1" customWidth="1"/>
    <col min="15115" max="15115" width="11.28515625" style="1" customWidth="1"/>
    <col min="15116" max="15116" width="6.28515625" style="1" customWidth="1"/>
    <col min="15117" max="15117" width="16" style="1" customWidth="1"/>
    <col min="15118" max="15118" width="14.5703125" style="1" customWidth="1"/>
    <col min="15119" max="15119" width="13.7109375" style="1" customWidth="1"/>
    <col min="15120" max="15360" width="9.140625" style="1"/>
    <col min="15361" max="15361" width="59" style="1" customWidth="1"/>
    <col min="15362" max="15362" width="11.5703125" style="1" customWidth="1"/>
    <col min="15363" max="15363" width="12" style="1" customWidth="1"/>
    <col min="15364" max="15364" width="15.85546875" style="1" customWidth="1"/>
    <col min="15365" max="15365" width="10.28515625" style="1" customWidth="1"/>
    <col min="15366" max="15366" width="12.28515625" style="1" customWidth="1"/>
    <col min="15367" max="15367" width="16.85546875" style="1" customWidth="1"/>
    <col min="15368" max="15368" width="17.28515625" style="1" customWidth="1"/>
    <col min="15369" max="15369" width="21.7109375" style="1" customWidth="1"/>
    <col min="15370" max="15370" width="0.7109375" style="1" customWidth="1"/>
    <col min="15371" max="15371" width="11.28515625" style="1" customWidth="1"/>
    <col min="15372" max="15372" width="6.28515625" style="1" customWidth="1"/>
    <col min="15373" max="15373" width="16" style="1" customWidth="1"/>
    <col min="15374" max="15374" width="14.5703125" style="1" customWidth="1"/>
    <col min="15375" max="15375" width="13.7109375" style="1" customWidth="1"/>
    <col min="15376" max="15616" width="9.140625" style="1"/>
    <col min="15617" max="15617" width="59" style="1" customWidth="1"/>
    <col min="15618" max="15618" width="11.5703125" style="1" customWidth="1"/>
    <col min="15619" max="15619" width="12" style="1" customWidth="1"/>
    <col min="15620" max="15620" width="15.85546875" style="1" customWidth="1"/>
    <col min="15621" max="15621" width="10.28515625" style="1" customWidth="1"/>
    <col min="15622" max="15622" width="12.28515625" style="1" customWidth="1"/>
    <col min="15623" max="15623" width="16.85546875" style="1" customWidth="1"/>
    <col min="15624" max="15624" width="17.28515625" style="1" customWidth="1"/>
    <col min="15625" max="15625" width="21.7109375" style="1" customWidth="1"/>
    <col min="15626" max="15626" width="0.7109375" style="1" customWidth="1"/>
    <col min="15627" max="15627" width="11.28515625" style="1" customWidth="1"/>
    <col min="15628" max="15628" width="6.28515625" style="1" customWidth="1"/>
    <col min="15629" max="15629" width="16" style="1" customWidth="1"/>
    <col min="15630" max="15630" width="14.5703125" style="1" customWidth="1"/>
    <col min="15631" max="15631" width="13.7109375" style="1" customWidth="1"/>
    <col min="15632" max="15872" width="9.140625" style="1"/>
    <col min="15873" max="15873" width="59" style="1" customWidth="1"/>
    <col min="15874" max="15874" width="11.5703125" style="1" customWidth="1"/>
    <col min="15875" max="15875" width="12" style="1" customWidth="1"/>
    <col min="15876" max="15876" width="15.85546875" style="1" customWidth="1"/>
    <col min="15877" max="15877" width="10.28515625" style="1" customWidth="1"/>
    <col min="15878" max="15878" width="12.28515625" style="1" customWidth="1"/>
    <col min="15879" max="15879" width="16.85546875" style="1" customWidth="1"/>
    <col min="15880" max="15880" width="17.28515625" style="1" customWidth="1"/>
    <col min="15881" max="15881" width="21.7109375" style="1" customWidth="1"/>
    <col min="15882" max="15882" width="0.7109375" style="1" customWidth="1"/>
    <col min="15883" max="15883" width="11.28515625" style="1" customWidth="1"/>
    <col min="15884" max="15884" width="6.28515625" style="1" customWidth="1"/>
    <col min="15885" max="15885" width="16" style="1" customWidth="1"/>
    <col min="15886" max="15886" width="14.5703125" style="1" customWidth="1"/>
    <col min="15887" max="15887" width="13.7109375" style="1" customWidth="1"/>
    <col min="15888" max="16128" width="9.140625" style="1"/>
    <col min="16129" max="16129" width="59" style="1" customWidth="1"/>
    <col min="16130" max="16130" width="11.5703125" style="1" customWidth="1"/>
    <col min="16131" max="16131" width="12" style="1" customWidth="1"/>
    <col min="16132" max="16132" width="15.85546875" style="1" customWidth="1"/>
    <col min="16133" max="16133" width="10.28515625" style="1" customWidth="1"/>
    <col min="16134" max="16134" width="12.28515625" style="1" customWidth="1"/>
    <col min="16135" max="16135" width="16.85546875" style="1" customWidth="1"/>
    <col min="16136" max="16136" width="17.28515625" style="1" customWidth="1"/>
    <col min="16137" max="16137" width="21.7109375" style="1" customWidth="1"/>
    <col min="16138" max="16138" width="0.7109375" style="1" customWidth="1"/>
    <col min="16139" max="16139" width="11.28515625" style="1" customWidth="1"/>
    <col min="16140" max="16140" width="6.28515625" style="1" customWidth="1"/>
    <col min="16141" max="16141" width="16" style="1" customWidth="1"/>
    <col min="16142" max="16142" width="14.5703125" style="1" customWidth="1"/>
    <col min="16143" max="16143" width="13.7109375" style="1" customWidth="1"/>
    <col min="16144" max="16384" width="9.140625" style="1"/>
  </cols>
  <sheetData>
    <row r="1" spans="1:13" ht="18.75">
      <c r="E1" s="4" t="s">
        <v>0</v>
      </c>
      <c r="F1" s="4"/>
      <c r="H1" s="6"/>
    </row>
    <row r="2" spans="1:13" ht="56.45" customHeight="1">
      <c r="E2" s="146" t="s">
        <v>50</v>
      </c>
      <c r="F2" s="146"/>
      <c r="G2" s="146"/>
      <c r="H2" s="146"/>
    </row>
    <row r="3" spans="1:13" ht="18.75">
      <c r="A3" s="83"/>
      <c r="E3" s="147" t="s">
        <v>51</v>
      </c>
      <c r="F3" s="147"/>
      <c r="G3" s="147"/>
      <c r="H3" s="147"/>
    </row>
    <row r="4" spans="1:13" ht="18.75">
      <c r="E4" s="147" t="s">
        <v>58</v>
      </c>
      <c r="F4" s="147"/>
      <c r="G4" s="147"/>
      <c r="H4" s="147"/>
    </row>
    <row r="5" spans="1:13" ht="18.75">
      <c r="F5" s="8"/>
      <c r="G5" s="9"/>
      <c r="H5" s="6"/>
    </row>
    <row r="6" spans="1:13" ht="18.75">
      <c r="F6" s="2" t="s">
        <v>2</v>
      </c>
      <c r="G6" s="10"/>
      <c r="H6" s="6"/>
    </row>
    <row r="7" spans="1:13" ht="79.150000000000006" customHeight="1">
      <c r="E7" s="148" t="s">
        <v>60</v>
      </c>
      <c r="F7" s="148"/>
      <c r="G7" s="148"/>
      <c r="H7" s="148"/>
      <c r="I7" s="148"/>
    </row>
    <row r="8" spans="1:13" ht="22.5">
      <c r="A8" s="149" t="s">
        <v>3</v>
      </c>
      <c r="B8" s="149"/>
      <c r="C8" s="149"/>
      <c r="D8" s="149"/>
      <c r="E8" s="149"/>
      <c r="F8" s="149"/>
      <c r="G8" s="149"/>
      <c r="H8" s="149"/>
      <c r="I8" s="149"/>
    </row>
    <row r="9" spans="1:13" ht="18.75">
      <c r="A9" s="8"/>
      <c r="B9" s="8"/>
      <c r="C9" s="8"/>
      <c r="D9" s="8"/>
      <c r="E9" s="8"/>
      <c r="F9" s="8"/>
      <c r="G9" s="11"/>
    </row>
    <row r="10" spans="1:13" ht="58.15" customHeight="1">
      <c r="A10" s="145" t="s">
        <v>44</v>
      </c>
      <c r="B10" s="145"/>
      <c r="C10" s="145"/>
      <c r="D10" s="145"/>
      <c r="E10" s="145"/>
      <c r="F10" s="145"/>
      <c r="G10" s="145"/>
      <c r="H10" s="145"/>
      <c r="I10" s="145"/>
    </row>
    <row r="11" spans="1:13">
      <c r="F11" s="12"/>
      <c r="G11" s="13"/>
    </row>
    <row r="12" spans="1:13" ht="20.25">
      <c r="A12" s="14" t="s">
        <v>4</v>
      </c>
      <c r="B12" s="150" t="s">
        <v>5</v>
      </c>
      <c r="C12" s="150"/>
      <c r="D12" s="150"/>
      <c r="E12" s="150"/>
      <c r="F12" s="150"/>
      <c r="G12" s="150"/>
      <c r="H12" s="150"/>
      <c r="I12" s="150"/>
    </row>
    <row r="13" spans="1:13" ht="20.25">
      <c r="A13" s="14"/>
      <c r="B13" s="15"/>
      <c r="C13" s="15"/>
      <c r="D13" s="15"/>
      <c r="E13" s="15"/>
      <c r="F13" s="15"/>
      <c r="G13" s="15"/>
    </row>
    <row r="14" spans="1:13" ht="35.450000000000003" customHeight="1">
      <c r="A14" s="14" t="s">
        <v>6</v>
      </c>
      <c r="B14" s="151" t="s">
        <v>59</v>
      </c>
      <c r="C14" s="151"/>
      <c r="D14" s="151"/>
      <c r="E14" s="151"/>
      <c r="F14" s="151"/>
      <c r="G14" s="151"/>
      <c r="H14" s="151"/>
      <c r="I14" s="151"/>
    </row>
    <row r="15" spans="1:13" ht="20.25">
      <c r="A15" s="14" t="s">
        <v>7</v>
      </c>
      <c r="B15" s="16" t="s">
        <v>8</v>
      </c>
      <c r="C15" s="16"/>
      <c r="D15" s="139"/>
      <c r="E15" s="139"/>
      <c r="F15" s="139"/>
      <c r="G15" s="18"/>
      <c r="H15" s="19"/>
      <c r="I15" s="19"/>
      <c r="L15" s="7"/>
      <c r="M15" s="7"/>
    </row>
    <row r="16" spans="1:13" ht="16.5" thickBot="1">
      <c r="A16" s="1" t="s">
        <v>9</v>
      </c>
      <c r="F16" s="12"/>
      <c r="G16" s="13"/>
      <c r="K16" s="13"/>
      <c r="L16" s="7"/>
      <c r="M16" s="7"/>
    </row>
    <row r="17" spans="1:20" s="20" customFormat="1" ht="19.5" thickBot="1">
      <c r="A17" s="152" t="s">
        <v>10</v>
      </c>
      <c r="B17" s="154" t="s">
        <v>11</v>
      </c>
      <c r="C17" s="155"/>
      <c r="D17" s="155"/>
      <c r="E17" s="155"/>
      <c r="F17" s="152" t="s">
        <v>12</v>
      </c>
      <c r="G17" s="156" t="s">
        <v>13</v>
      </c>
      <c r="H17" s="157"/>
      <c r="I17" s="158"/>
    </row>
    <row r="18" spans="1:20" s="20" customFormat="1" ht="64.5" thickBot="1">
      <c r="A18" s="153"/>
      <c r="B18" s="21" t="s">
        <v>14</v>
      </c>
      <c r="C18" s="22" t="s">
        <v>15</v>
      </c>
      <c r="D18" s="22" t="s">
        <v>16</v>
      </c>
      <c r="E18" s="22" t="s">
        <v>17</v>
      </c>
      <c r="F18" s="153"/>
      <c r="G18" s="23" t="s">
        <v>18</v>
      </c>
      <c r="H18" s="23" t="s">
        <v>19</v>
      </c>
      <c r="I18" s="23" t="s">
        <v>45</v>
      </c>
    </row>
    <row r="19" spans="1:20" s="28" customFormat="1" ht="12.75">
      <c r="A19" s="24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6">
        <v>8</v>
      </c>
      <c r="I19" s="27">
        <v>9</v>
      </c>
    </row>
    <row r="20" spans="1:20" s="28" customFormat="1" ht="19.5">
      <c r="A20" s="159" t="s">
        <v>20</v>
      </c>
      <c r="B20" s="160"/>
      <c r="C20" s="160"/>
      <c r="D20" s="160"/>
      <c r="E20" s="160"/>
      <c r="F20" s="160"/>
      <c r="G20" s="29">
        <f>G21+G47</f>
        <v>1912683.04</v>
      </c>
      <c r="H20" s="29">
        <f>H21+H47+H57</f>
        <v>707130</v>
      </c>
      <c r="I20" s="29">
        <f>I21+I47+I57</f>
        <v>691607</v>
      </c>
    </row>
    <row r="21" spans="1:20" s="20" customFormat="1" ht="20.25">
      <c r="A21" s="161" t="s">
        <v>5</v>
      </c>
      <c r="B21" s="162"/>
      <c r="C21" s="162"/>
      <c r="D21" s="162"/>
      <c r="E21" s="162"/>
      <c r="F21" s="162"/>
      <c r="G21" s="29">
        <f>G22+G23+G24+G25+G26+G27+G29+G30+G31+G32+G33+G34+G35+G36+G37+G38+G39+G40+G42+G43+G28+G44+G41+G45</f>
        <v>1319451.04</v>
      </c>
      <c r="H21" s="29">
        <f>SUM(H22:H46)</f>
        <v>542120</v>
      </c>
      <c r="I21" s="29">
        <f>SUM(I22:I46)</f>
        <v>514767</v>
      </c>
      <c r="K21" s="30"/>
      <c r="M21" s="30">
        <f>M22+M24</f>
        <v>845270</v>
      </c>
    </row>
    <row r="22" spans="1:20" s="38" customFormat="1" ht="31.5">
      <c r="A22" s="31" t="s">
        <v>5</v>
      </c>
      <c r="B22" s="32">
        <v>1</v>
      </c>
      <c r="C22" s="33">
        <v>102</v>
      </c>
      <c r="D22" s="34" t="s">
        <v>21</v>
      </c>
      <c r="E22" s="35">
        <v>121</v>
      </c>
      <c r="F22" s="36" t="s">
        <v>22</v>
      </c>
      <c r="G22" s="37">
        <f>135000+67000</f>
        <v>202000</v>
      </c>
      <c r="H22" s="37">
        <v>100000</v>
      </c>
      <c r="I22" s="37">
        <v>100000</v>
      </c>
      <c r="J22" s="1"/>
      <c r="K22" s="1"/>
      <c r="L22" s="1"/>
      <c r="M22" s="7">
        <f>G22+G23</f>
        <v>271000</v>
      </c>
      <c r="N22" s="1"/>
      <c r="O22" s="1"/>
      <c r="P22" s="1"/>
      <c r="Q22" s="1"/>
      <c r="R22" s="1"/>
      <c r="S22" s="1"/>
      <c r="T22" s="1"/>
    </row>
    <row r="23" spans="1:20" s="38" customFormat="1" ht="31.5">
      <c r="A23" s="31" t="s">
        <v>5</v>
      </c>
      <c r="B23" s="32">
        <v>1</v>
      </c>
      <c r="C23" s="33">
        <v>102</v>
      </c>
      <c r="D23" s="34" t="s">
        <v>21</v>
      </c>
      <c r="E23" s="35">
        <v>129</v>
      </c>
      <c r="F23" s="36" t="s">
        <v>22</v>
      </c>
      <c r="G23" s="37">
        <f>50000+19000</f>
        <v>69000</v>
      </c>
      <c r="H23" s="37">
        <v>50000</v>
      </c>
      <c r="I23" s="37">
        <v>50000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38" customFormat="1" ht="31.5">
      <c r="A24" s="31" t="s">
        <v>5</v>
      </c>
      <c r="B24" s="32">
        <v>1</v>
      </c>
      <c r="C24" s="33">
        <v>104</v>
      </c>
      <c r="D24" s="34" t="s">
        <v>23</v>
      </c>
      <c r="E24" s="35">
        <v>121</v>
      </c>
      <c r="F24" s="36" t="s">
        <v>22</v>
      </c>
      <c r="G24" s="37">
        <f>260270+164000</f>
        <v>424270</v>
      </c>
      <c r="H24" s="37">
        <v>184710</v>
      </c>
      <c r="I24" s="37">
        <v>170363</v>
      </c>
      <c r="J24" s="1"/>
      <c r="K24" s="7"/>
      <c r="L24" s="1"/>
      <c r="M24" s="7">
        <f>G24+G25</f>
        <v>574270</v>
      </c>
      <c r="N24" s="1"/>
      <c r="O24" s="1"/>
      <c r="P24" s="1"/>
      <c r="Q24" s="1"/>
      <c r="R24" s="1"/>
      <c r="S24" s="1"/>
      <c r="T24" s="1"/>
    </row>
    <row r="25" spans="1:20" s="38" customFormat="1" ht="30" customHeight="1">
      <c r="A25" s="31" t="s">
        <v>5</v>
      </c>
      <c r="B25" s="32">
        <v>1</v>
      </c>
      <c r="C25" s="33">
        <v>104</v>
      </c>
      <c r="D25" s="34" t="s">
        <v>23</v>
      </c>
      <c r="E25" s="35">
        <v>129</v>
      </c>
      <c r="F25" s="36" t="s">
        <v>22</v>
      </c>
      <c r="G25" s="37">
        <f>100000+50000</f>
        <v>150000</v>
      </c>
      <c r="H25" s="37">
        <v>50000</v>
      </c>
      <c r="I25" s="37">
        <v>50000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38" customFormat="1" ht="0.6" hidden="1" customHeight="1">
      <c r="A26" s="31" t="s">
        <v>5</v>
      </c>
      <c r="B26" s="32">
        <v>1</v>
      </c>
      <c r="C26" s="33">
        <v>104</v>
      </c>
      <c r="D26" s="34" t="s">
        <v>23</v>
      </c>
      <c r="E26" s="35">
        <v>244</v>
      </c>
      <c r="F26" s="36" t="s">
        <v>22</v>
      </c>
      <c r="G26" s="37">
        <v>0</v>
      </c>
      <c r="H26" s="37">
        <v>0</v>
      </c>
      <c r="I26" s="37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38" customFormat="1" ht="28.9" customHeight="1">
      <c r="A27" s="31" t="s">
        <v>5</v>
      </c>
      <c r="B27" s="32">
        <v>1</v>
      </c>
      <c r="C27" s="33">
        <v>104</v>
      </c>
      <c r="D27" s="34" t="s">
        <v>23</v>
      </c>
      <c r="E27" s="35">
        <v>853</v>
      </c>
      <c r="F27" s="36" t="s">
        <v>22</v>
      </c>
      <c r="G27" s="37">
        <v>5195</v>
      </c>
      <c r="H27" s="37">
        <v>5000</v>
      </c>
      <c r="I27" s="37">
        <v>2520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38" customFormat="1" ht="0.6" hidden="1" customHeight="1">
      <c r="A28" s="31" t="s">
        <v>5</v>
      </c>
      <c r="B28" s="32">
        <v>1</v>
      </c>
      <c r="C28" s="39">
        <v>107</v>
      </c>
      <c r="D28" s="40" t="s">
        <v>24</v>
      </c>
      <c r="E28" s="41">
        <v>853</v>
      </c>
      <c r="F28" s="42" t="s">
        <v>22</v>
      </c>
      <c r="G28" s="43">
        <v>0</v>
      </c>
      <c r="H28" s="43">
        <v>0</v>
      </c>
      <c r="I28" s="43"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38" customFormat="1" ht="31.5" hidden="1">
      <c r="A29" s="31" t="s">
        <v>5</v>
      </c>
      <c r="B29" s="32">
        <v>1</v>
      </c>
      <c r="C29" s="125">
        <v>113</v>
      </c>
      <c r="D29" s="126" t="s">
        <v>25</v>
      </c>
      <c r="E29" s="127">
        <v>242</v>
      </c>
      <c r="F29" s="128" t="s">
        <v>22</v>
      </c>
      <c r="G29" s="129">
        <v>0</v>
      </c>
      <c r="H29" s="129">
        <v>0</v>
      </c>
      <c r="I29" s="129">
        <v>0</v>
      </c>
      <c r="J29" s="1"/>
      <c r="K29" s="1"/>
      <c r="L29" s="1"/>
      <c r="M29" s="7"/>
      <c r="N29" s="1"/>
      <c r="O29" s="1"/>
      <c r="P29" s="1"/>
      <c r="Q29" s="1"/>
      <c r="R29" s="1"/>
      <c r="S29" s="1"/>
      <c r="T29" s="1"/>
    </row>
    <row r="30" spans="1:20" ht="31.5">
      <c r="A30" s="31" t="s">
        <v>5</v>
      </c>
      <c r="B30" s="32">
        <v>1</v>
      </c>
      <c r="C30" s="125">
        <v>113</v>
      </c>
      <c r="D30" s="126" t="s">
        <v>25</v>
      </c>
      <c r="E30" s="127">
        <v>244</v>
      </c>
      <c r="F30" s="128" t="s">
        <v>22</v>
      </c>
      <c r="G30" s="129">
        <f>6000+8000+8400+12000+5000+6730+12250+43549.04</f>
        <v>101929.04000000001</v>
      </c>
      <c r="H30" s="129">
        <v>0</v>
      </c>
      <c r="I30" s="129">
        <v>0</v>
      </c>
      <c r="L30" s="7"/>
      <c r="M30" s="7">
        <f>G30+G31</f>
        <v>151529.04</v>
      </c>
    </row>
    <row r="31" spans="1:20" ht="31.5">
      <c r="A31" s="31" t="s">
        <v>5</v>
      </c>
      <c r="B31" s="32">
        <v>1</v>
      </c>
      <c r="C31" s="125">
        <v>113</v>
      </c>
      <c r="D31" s="126" t="s">
        <v>25</v>
      </c>
      <c r="E31" s="127">
        <v>247</v>
      </c>
      <c r="F31" s="128" t="s">
        <v>22</v>
      </c>
      <c r="G31" s="129">
        <f>39000+5000+600+5000</f>
        <v>49600</v>
      </c>
      <c r="H31" s="129">
        <v>20000</v>
      </c>
      <c r="I31" s="129">
        <v>20000</v>
      </c>
    </row>
    <row r="32" spans="1:20" ht="31.5">
      <c r="A32" s="31" t="s">
        <v>5</v>
      </c>
      <c r="B32" s="32">
        <v>1</v>
      </c>
      <c r="C32" s="105">
        <v>113</v>
      </c>
      <c r="D32" s="106" t="s">
        <v>26</v>
      </c>
      <c r="E32" s="107">
        <v>540</v>
      </c>
      <c r="F32" s="108" t="s">
        <v>22</v>
      </c>
      <c r="G32" s="109">
        <v>6987</v>
      </c>
      <c r="H32" s="109">
        <v>0</v>
      </c>
      <c r="I32" s="109">
        <v>0</v>
      </c>
    </row>
    <row r="33" spans="1:13" ht="28.9" customHeight="1">
      <c r="A33" s="31" t="s">
        <v>5</v>
      </c>
      <c r="B33" s="32">
        <v>1</v>
      </c>
      <c r="C33" s="105">
        <v>113</v>
      </c>
      <c r="D33" s="106" t="s">
        <v>27</v>
      </c>
      <c r="E33" s="107">
        <v>244</v>
      </c>
      <c r="F33" s="108" t="s">
        <v>22</v>
      </c>
      <c r="G33" s="109">
        <f>18000+9000</f>
        <v>27000</v>
      </c>
      <c r="H33" s="109">
        <v>18000</v>
      </c>
      <c r="I33" s="109">
        <v>8000</v>
      </c>
    </row>
    <row r="34" spans="1:13" ht="0.6" hidden="1" customHeight="1">
      <c r="A34" s="31" t="s">
        <v>5</v>
      </c>
      <c r="B34" s="32">
        <v>1</v>
      </c>
      <c r="C34" s="105">
        <v>113</v>
      </c>
      <c r="D34" s="106" t="s">
        <v>27</v>
      </c>
      <c r="E34" s="107">
        <v>831</v>
      </c>
      <c r="F34" s="108" t="s">
        <v>22</v>
      </c>
      <c r="G34" s="109">
        <v>0</v>
      </c>
      <c r="H34" s="109">
        <v>0</v>
      </c>
      <c r="I34" s="109">
        <v>0</v>
      </c>
      <c r="K34" s="7"/>
    </row>
    <row r="35" spans="1:13" ht="31.5">
      <c r="A35" s="31" t="s">
        <v>5</v>
      </c>
      <c r="B35" s="32">
        <v>1</v>
      </c>
      <c r="C35" s="105">
        <v>113</v>
      </c>
      <c r="D35" s="106" t="s">
        <v>27</v>
      </c>
      <c r="E35" s="107">
        <v>851</v>
      </c>
      <c r="F35" s="108" t="s">
        <v>22</v>
      </c>
      <c r="G35" s="109">
        <f>40000+5000</f>
        <v>45000</v>
      </c>
      <c r="H35" s="109">
        <v>5000</v>
      </c>
      <c r="I35" s="109">
        <v>5000</v>
      </c>
    </row>
    <row r="36" spans="1:13" ht="31.5">
      <c r="A36" s="31" t="s">
        <v>5</v>
      </c>
      <c r="B36" s="32">
        <v>1</v>
      </c>
      <c r="C36" s="105">
        <v>113</v>
      </c>
      <c r="D36" s="106" t="s">
        <v>27</v>
      </c>
      <c r="E36" s="107">
        <v>852</v>
      </c>
      <c r="F36" s="108" t="s">
        <v>22</v>
      </c>
      <c r="G36" s="109">
        <v>5000</v>
      </c>
      <c r="H36" s="109">
        <v>0</v>
      </c>
      <c r="I36" s="109">
        <v>0</v>
      </c>
      <c r="L36" s="7"/>
      <c r="M36" s="7">
        <f>G35+G36+G37+G34</f>
        <v>55000</v>
      </c>
    </row>
    <row r="37" spans="1:13" ht="31.5">
      <c r="A37" s="31" t="s">
        <v>5</v>
      </c>
      <c r="B37" s="32">
        <v>1</v>
      </c>
      <c r="C37" s="105">
        <v>113</v>
      </c>
      <c r="D37" s="106" t="s">
        <v>27</v>
      </c>
      <c r="E37" s="107">
        <v>853</v>
      </c>
      <c r="F37" s="108" t="s">
        <v>22</v>
      </c>
      <c r="G37" s="109">
        <v>5000</v>
      </c>
      <c r="H37" s="109">
        <v>0</v>
      </c>
      <c r="I37" s="109">
        <v>0</v>
      </c>
      <c r="L37" s="7"/>
    </row>
    <row r="38" spans="1:13" ht="31.5">
      <c r="A38" s="31" t="s">
        <v>5</v>
      </c>
      <c r="B38" s="32">
        <v>1</v>
      </c>
      <c r="C38" s="105">
        <v>113</v>
      </c>
      <c r="D38" s="106" t="s">
        <v>28</v>
      </c>
      <c r="E38" s="107">
        <v>244</v>
      </c>
      <c r="F38" s="108" t="s">
        <v>22</v>
      </c>
      <c r="G38" s="109">
        <v>30000</v>
      </c>
      <c r="H38" s="109">
        <v>3862</v>
      </c>
      <c r="I38" s="109">
        <v>0</v>
      </c>
      <c r="L38" s="7"/>
    </row>
    <row r="39" spans="1:13" ht="31.5">
      <c r="A39" s="31" t="s">
        <v>5</v>
      </c>
      <c r="B39" s="32">
        <v>1</v>
      </c>
      <c r="C39" s="110">
        <v>203</v>
      </c>
      <c r="D39" s="111" t="s">
        <v>29</v>
      </c>
      <c r="E39" s="112">
        <v>121</v>
      </c>
      <c r="F39" s="113" t="s">
        <v>22</v>
      </c>
      <c r="G39" s="114">
        <v>83340</v>
      </c>
      <c r="H39" s="114">
        <v>83340</v>
      </c>
      <c r="I39" s="114">
        <v>83340</v>
      </c>
    </row>
    <row r="40" spans="1:13" ht="31.5">
      <c r="A40" s="31" t="s">
        <v>5</v>
      </c>
      <c r="B40" s="32">
        <v>1</v>
      </c>
      <c r="C40" s="110">
        <v>203</v>
      </c>
      <c r="D40" s="111" t="s">
        <v>29</v>
      </c>
      <c r="E40" s="112">
        <v>129</v>
      </c>
      <c r="F40" s="113" t="s">
        <v>22</v>
      </c>
      <c r="G40" s="114">
        <v>9130</v>
      </c>
      <c r="H40" s="114">
        <v>12208</v>
      </c>
      <c r="I40" s="114">
        <v>15544</v>
      </c>
      <c r="M40" s="7">
        <f>G39+G40</f>
        <v>92470</v>
      </c>
    </row>
    <row r="41" spans="1:13" ht="30" customHeight="1">
      <c r="A41" s="31" t="s">
        <v>5</v>
      </c>
      <c r="B41" s="32">
        <v>1</v>
      </c>
      <c r="C41" s="120">
        <v>310</v>
      </c>
      <c r="D41" s="121" t="s">
        <v>30</v>
      </c>
      <c r="E41" s="122">
        <v>244</v>
      </c>
      <c r="F41" s="123" t="s">
        <v>22</v>
      </c>
      <c r="G41" s="124">
        <v>1000</v>
      </c>
      <c r="H41" s="124">
        <v>0</v>
      </c>
      <c r="I41" s="124">
        <v>0</v>
      </c>
    </row>
    <row r="42" spans="1:13" ht="31.5" hidden="1">
      <c r="A42" s="31" t="s">
        <v>5</v>
      </c>
      <c r="B42" s="32">
        <v>1</v>
      </c>
      <c r="C42" s="44">
        <v>412</v>
      </c>
      <c r="D42" s="45" t="s">
        <v>31</v>
      </c>
      <c r="E42" s="46">
        <v>244</v>
      </c>
      <c r="F42" s="47" t="s">
        <v>22</v>
      </c>
      <c r="G42" s="48">
        <v>0</v>
      </c>
      <c r="H42" s="48">
        <v>0</v>
      </c>
      <c r="I42" s="48">
        <v>0</v>
      </c>
    </row>
    <row r="43" spans="1:13" ht="30" customHeight="1">
      <c r="A43" s="31" t="s">
        <v>5</v>
      </c>
      <c r="B43" s="32">
        <v>1</v>
      </c>
      <c r="C43" s="115">
        <v>503</v>
      </c>
      <c r="D43" s="116" t="s">
        <v>32</v>
      </c>
      <c r="E43" s="117">
        <v>247</v>
      </c>
      <c r="F43" s="118" t="s">
        <v>22</v>
      </c>
      <c r="G43" s="119">
        <f>60000+45000</f>
        <v>105000</v>
      </c>
      <c r="H43" s="119">
        <v>0</v>
      </c>
      <c r="I43" s="119">
        <v>0</v>
      </c>
    </row>
    <row r="44" spans="1:13" ht="31.5" hidden="1">
      <c r="A44" s="31" t="s">
        <v>5</v>
      </c>
      <c r="B44" s="32">
        <v>1</v>
      </c>
      <c r="C44" s="49">
        <v>503</v>
      </c>
      <c r="D44" s="50" t="s">
        <v>33</v>
      </c>
      <c r="E44" s="53">
        <v>244</v>
      </c>
      <c r="F44" s="51" t="s">
        <v>22</v>
      </c>
      <c r="G44" s="52">
        <v>0</v>
      </c>
      <c r="H44" s="52">
        <v>0</v>
      </c>
      <c r="I44" s="52">
        <v>0</v>
      </c>
    </row>
    <row r="45" spans="1:13" ht="31.5">
      <c r="A45" s="54" t="s">
        <v>5</v>
      </c>
      <c r="B45" s="55">
        <v>1</v>
      </c>
      <c r="C45" s="56">
        <v>1001</v>
      </c>
      <c r="D45" s="57" t="s">
        <v>34</v>
      </c>
      <c r="E45" s="55">
        <v>312</v>
      </c>
      <c r="F45" s="58" t="s">
        <v>22</v>
      </c>
      <c r="G45" s="59">
        <v>0</v>
      </c>
      <c r="H45" s="59">
        <v>10000</v>
      </c>
      <c r="I45" s="59">
        <v>10000</v>
      </c>
    </row>
    <row r="46" spans="1:13" ht="16.5" thickBot="1">
      <c r="A46" s="60"/>
      <c r="B46" s="61"/>
      <c r="C46" s="62"/>
      <c r="D46" s="63"/>
      <c r="E46" s="61"/>
      <c r="F46" s="64"/>
      <c r="G46" s="65"/>
      <c r="H46" s="65"/>
      <c r="I46" s="65"/>
      <c r="K46" s="7"/>
    </row>
    <row r="47" spans="1:13" s="20" customFormat="1" ht="20.25">
      <c r="A47" s="163" t="s">
        <v>35</v>
      </c>
      <c r="B47" s="164"/>
      <c r="C47" s="164"/>
      <c r="D47" s="164"/>
      <c r="E47" s="164"/>
      <c r="F47" s="164"/>
      <c r="G47" s="66">
        <f>SUM(G48:G55)</f>
        <v>593232</v>
      </c>
      <c r="H47" s="66">
        <f>SUM(H48:H55)</f>
        <v>149720</v>
      </c>
      <c r="I47" s="67">
        <f>SUM(I48:I55)</f>
        <v>147203</v>
      </c>
      <c r="M47" s="137">
        <f>M49+M51</f>
        <v>546684</v>
      </c>
    </row>
    <row r="48" spans="1:13" ht="20.45" customHeight="1">
      <c r="A48" s="68" t="s">
        <v>36</v>
      </c>
      <c r="B48" s="32">
        <v>5</v>
      </c>
      <c r="C48" s="33">
        <v>801</v>
      </c>
      <c r="D48" s="34" t="s">
        <v>37</v>
      </c>
      <c r="E48" s="35">
        <v>111</v>
      </c>
      <c r="F48" s="36" t="s">
        <v>22</v>
      </c>
      <c r="G48" s="37">
        <v>90000</v>
      </c>
      <c r="H48" s="37">
        <v>0</v>
      </c>
      <c r="I48" s="69">
        <v>0</v>
      </c>
      <c r="K48" s="7"/>
    </row>
    <row r="49" spans="1:14" ht="20.45" customHeight="1">
      <c r="A49" s="68" t="s">
        <v>36</v>
      </c>
      <c r="B49" s="32">
        <v>5</v>
      </c>
      <c r="C49" s="33">
        <v>801</v>
      </c>
      <c r="D49" s="34" t="s">
        <v>37</v>
      </c>
      <c r="E49" s="35">
        <v>119</v>
      </c>
      <c r="F49" s="36" t="s">
        <v>22</v>
      </c>
      <c r="G49" s="37">
        <v>25621</v>
      </c>
      <c r="H49" s="37">
        <v>0</v>
      </c>
      <c r="I49" s="69">
        <v>0</v>
      </c>
      <c r="M49" s="7">
        <f>G48+G49</f>
        <v>115621</v>
      </c>
    </row>
    <row r="50" spans="1:14" ht="21.6" customHeight="1">
      <c r="A50" s="68" t="s">
        <v>36</v>
      </c>
      <c r="B50" s="32">
        <v>5</v>
      </c>
      <c r="C50" s="125">
        <v>801</v>
      </c>
      <c r="D50" s="126" t="s">
        <v>38</v>
      </c>
      <c r="E50" s="127">
        <v>111</v>
      </c>
      <c r="F50" s="128" t="s">
        <v>22</v>
      </c>
      <c r="G50" s="129">
        <v>329880</v>
      </c>
      <c r="H50" s="129">
        <v>90000</v>
      </c>
      <c r="I50" s="130">
        <v>87000</v>
      </c>
    </row>
    <row r="51" spans="1:14" ht="18" customHeight="1">
      <c r="A51" s="68" t="s">
        <v>36</v>
      </c>
      <c r="B51" s="32">
        <v>5</v>
      </c>
      <c r="C51" s="125">
        <v>801</v>
      </c>
      <c r="D51" s="126" t="s">
        <v>38</v>
      </c>
      <c r="E51" s="127">
        <v>119</v>
      </c>
      <c r="F51" s="128" t="s">
        <v>22</v>
      </c>
      <c r="G51" s="129">
        <v>101183</v>
      </c>
      <c r="H51" s="129">
        <v>28720</v>
      </c>
      <c r="I51" s="130">
        <v>27012</v>
      </c>
      <c r="K51" s="7"/>
      <c r="M51" s="7">
        <f>G50+G51</f>
        <v>431063</v>
      </c>
      <c r="N51" s="7"/>
    </row>
    <row r="52" spans="1:14" hidden="1">
      <c r="A52" s="68" t="s">
        <v>36</v>
      </c>
      <c r="B52" s="32">
        <v>5</v>
      </c>
      <c r="C52" s="70">
        <v>801</v>
      </c>
      <c r="D52" s="71" t="s">
        <v>39</v>
      </c>
      <c r="E52" s="32">
        <v>242</v>
      </c>
      <c r="F52" s="72" t="s">
        <v>22</v>
      </c>
      <c r="G52" s="73">
        <v>0</v>
      </c>
      <c r="H52" s="73">
        <v>0</v>
      </c>
      <c r="I52" s="74">
        <v>0</v>
      </c>
      <c r="K52" s="7"/>
    </row>
    <row r="53" spans="1:14" ht="22.9" customHeight="1">
      <c r="A53" s="68" t="s">
        <v>36</v>
      </c>
      <c r="B53" s="32">
        <v>5</v>
      </c>
      <c r="C53" s="70">
        <v>801</v>
      </c>
      <c r="D53" s="71" t="s">
        <v>39</v>
      </c>
      <c r="E53" s="32">
        <v>244</v>
      </c>
      <c r="F53" s="72" t="s">
        <v>22</v>
      </c>
      <c r="G53" s="73">
        <f>9000+6000</f>
        <v>15000</v>
      </c>
      <c r="H53" s="73">
        <v>0</v>
      </c>
      <c r="I53" s="74">
        <v>0</v>
      </c>
      <c r="K53" s="7"/>
    </row>
    <row r="54" spans="1:14" ht="19.899999999999999" customHeight="1">
      <c r="A54" s="68" t="s">
        <v>36</v>
      </c>
      <c r="B54" s="32">
        <v>5</v>
      </c>
      <c r="C54" s="70">
        <v>801</v>
      </c>
      <c r="D54" s="71" t="s">
        <v>39</v>
      </c>
      <c r="E54" s="32">
        <v>247</v>
      </c>
      <c r="F54" s="72" t="s">
        <v>22</v>
      </c>
      <c r="G54" s="73">
        <v>25000</v>
      </c>
      <c r="H54" s="73">
        <v>30000</v>
      </c>
      <c r="I54" s="74">
        <v>32191</v>
      </c>
    </row>
    <row r="55" spans="1:14" ht="19.149999999999999" customHeight="1" thickBot="1">
      <c r="A55" s="75" t="s">
        <v>36</v>
      </c>
      <c r="B55" s="76">
        <v>5</v>
      </c>
      <c r="C55" s="77">
        <v>801</v>
      </c>
      <c r="D55" s="78" t="s">
        <v>39</v>
      </c>
      <c r="E55" s="76">
        <v>853</v>
      </c>
      <c r="F55" s="79" t="s">
        <v>22</v>
      </c>
      <c r="G55" s="80">
        <v>6548</v>
      </c>
      <c r="H55" s="80">
        <v>1000</v>
      </c>
      <c r="I55" s="81">
        <v>1000</v>
      </c>
    </row>
    <row r="56" spans="1:14" s="83" customFormat="1" ht="19.5" thickBot="1">
      <c r="A56" s="165" t="s">
        <v>40</v>
      </c>
      <c r="B56" s="166"/>
      <c r="C56" s="166"/>
      <c r="D56" s="166"/>
      <c r="E56" s="166"/>
      <c r="F56" s="167"/>
      <c r="G56" s="82">
        <f>G21+G47</f>
        <v>1912683.04</v>
      </c>
      <c r="H56" s="82">
        <f>H21+H47+H57</f>
        <v>707130</v>
      </c>
      <c r="I56" s="82">
        <f>I21+I47+I57</f>
        <v>691607</v>
      </c>
      <c r="K56" s="84">
        <f>K46+K51</f>
        <v>0</v>
      </c>
    </row>
    <row r="57" spans="1:14" s="83" customFormat="1">
      <c r="A57" s="131" t="s">
        <v>52</v>
      </c>
      <c r="B57" s="132"/>
      <c r="C57" s="133"/>
      <c r="D57" s="134"/>
      <c r="E57" s="132"/>
      <c r="F57" s="135"/>
      <c r="G57" s="136"/>
      <c r="H57" s="136">
        <v>15290</v>
      </c>
      <c r="I57" s="136">
        <v>29637</v>
      </c>
      <c r="K57" s="83">
        <f>SUM(K22:K56)</f>
        <v>0</v>
      </c>
    </row>
    <row r="58" spans="1:14" s="83" customFormat="1" ht="18.75">
      <c r="A58" s="85"/>
      <c r="B58" s="86"/>
      <c r="C58" s="86"/>
      <c r="D58" s="87"/>
      <c r="E58" s="86"/>
      <c r="F58" s="86"/>
      <c r="G58" s="88"/>
      <c r="H58" s="84"/>
      <c r="I58" s="84"/>
    </row>
    <row r="59" spans="1:14" s="93" customFormat="1">
      <c r="A59" s="89" t="s">
        <v>41</v>
      </c>
      <c r="B59" s="89"/>
      <c r="C59" s="89"/>
      <c r="D59" s="89"/>
      <c r="E59" s="90"/>
      <c r="F59" s="91" t="s">
        <v>42</v>
      </c>
      <c r="G59" s="91"/>
      <c r="H59" s="92"/>
      <c r="I59" s="92"/>
      <c r="J59" s="90"/>
      <c r="K59" s="90"/>
      <c r="L59" s="90"/>
    </row>
    <row r="60" spans="1:14">
      <c r="B60" s="94"/>
      <c r="D60" s="95"/>
      <c r="G60" s="2"/>
    </row>
    <row r="61" spans="1:14">
      <c r="B61" s="94"/>
      <c r="D61" s="95"/>
      <c r="G61" s="2"/>
    </row>
    <row r="62" spans="1:14">
      <c r="B62" s="168"/>
      <c r="C62" s="168"/>
      <c r="D62" s="168"/>
      <c r="E62" s="168"/>
      <c r="F62" s="16"/>
      <c r="G62" s="16"/>
    </row>
    <row r="63" spans="1:14" s="98" customFormat="1" ht="18.75">
      <c r="A63" s="96"/>
      <c r="B63" s="11"/>
      <c r="C63" s="11"/>
      <c r="D63" s="11"/>
      <c r="E63" s="11"/>
      <c r="F63" s="11"/>
      <c r="G63" s="10"/>
      <c r="H63" s="97"/>
      <c r="I63" s="97"/>
    </row>
    <row r="64" spans="1:14" s="98" customFormat="1" ht="18.75">
      <c r="A64" s="96"/>
      <c r="B64" s="11"/>
      <c r="C64" s="11"/>
      <c r="D64" s="11"/>
      <c r="E64" s="11"/>
      <c r="F64" s="11"/>
      <c r="G64" s="10"/>
      <c r="H64" s="97"/>
      <c r="I64" s="97"/>
    </row>
    <row r="65" spans="1:9" s="98" customFormat="1" ht="18.75">
      <c r="A65" s="96"/>
      <c r="B65" s="11"/>
      <c r="C65" s="11"/>
      <c r="D65" s="11"/>
      <c r="E65" s="11"/>
      <c r="F65" s="11"/>
      <c r="G65" s="10"/>
      <c r="H65" s="97"/>
      <c r="I65" s="97"/>
    </row>
    <row r="66" spans="1:9" s="101" customFormat="1">
      <c r="A66" s="99"/>
      <c r="B66" s="2"/>
      <c r="C66" s="2"/>
      <c r="D66" s="2"/>
      <c r="E66" s="2"/>
      <c r="F66" s="3"/>
      <c r="G66" s="100"/>
      <c r="H66" s="100"/>
      <c r="I66" s="100"/>
    </row>
    <row r="67" spans="1:9">
      <c r="H67" s="5"/>
      <c r="I67" s="5"/>
    </row>
    <row r="68" spans="1:9">
      <c r="H68" s="5"/>
      <c r="I68" s="5"/>
    </row>
    <row r="69" spans="1:9">
      <c r="H69" s="5"/>
      <c r="I69" s="5"/>
    </row>
    <row r="70" spans="1:9">
      <c r="H70" s="5"/>
      <c r="I70" s="5"/>
    </row>
    <row r="71" spans="1:9" ht="18.75">
      <c r="B71" s="11"/>
      <c r="C71" s="11"/>
      <c r="D71" s="102"/>
      <c r="E71" s="11"/>
      <c r="F71" s="11"/>
      <c r="G71" s="103"/>
    </row>
    <row r="72" spans="1:9" ht="18.75">
      <c r="B72" s="11"/>
      <c r="C72" s="11"/>
      <c r="D72" s="102"/>
      <c r="E72" s="11"/>
      <c r="F72" s="11"/>
      <c r="G72" s="103"/>
    </row>
    <row r="73" spans="1:9" ht="18.75">
      <c r="B73" s="11"/>
      <c r="C73" s="11"/>
      <c r="D73" s="102"/>
      <c r="E73" s="11"/>
      <c r="F73" s="11"/>
      <c r="G73" s="103"/>
    </row>
    <row r="74" spans="1:9" ht="18.75">
      <c r="B74" s="11"/>
      <c r="C74" s="11"/>
      <c r="D74" s="102"/>
      <c r="E74" s="11"/>
      <c r="F74" s="11"/>
      <c r="G74" s="103"/>
    </row>
    <row r="75" spans="1:9" ht="18.75">
      <c r="B75" s="11"/>
      <c r="C75" s="11"/>
      <c r="D75" s="102"/>
      <c r="E75" s="11"/>
      <c r="F75" s="11"/>
      <c r="G75" s="103"/>
    </row>
    <row r="76" spans="1:9" ht="18.75">
      <c r="B76" s="11"/>
      <c r="C76" s="11"/>
      <c r="D76" s="102"/>
      <c r="E76" s="11"/>
      <c r="F76" s="11"/>
      <c r="G76" s="103"/>
    </row>
    <row r="77" spans="1:9" ht="18.75">
      <c r="B77" s="11"/>
      <c r="C77" s="11"/>
      <c r="D77" s="102"/>
      <c r="E77" s="11"/>
      <c r="F77" s="11"/>
      <c r="G77" s="103"/>
    </row>
    <row r="78" spans="1:9" ht="18.75">
      <c r="B78" s="11"/>
      <c r="C78" s="11"/>
      <c r="D78" s="102"/>
      <c r="E78" s="11"/>
      <c r="F78" s="11"/>
      <c r="G78" s="103"/>
    </row>
    <row r="79" spans="1:9" ht="18.75">
      <c r="B79" s="11"/>
      <c r="C79" s="11"/>
      <c r="D79" s="102"/>
      <c r="E79" s="11"/>
      <c r="F79" s="11"/>
      <c r="G79" s="103"/>
    </row>
    <row r="80" spans="1:9" ht="18.75">
      <c r="B80" s="11"/>
      <c r="C80" s="11"/>
      <c r="D80" s="102"/>
      <c r="E80" s="11"/>
      <c r="F80" s="11"/>
      <c r="G80" s="103"/>
    </row>
    <row r="81" spans="2:7" ht="18.75">
      <c r="B81" s="11"/>
      <c r="C81" s="11"/>
      <c r="D81" s="102"/>
      <c r="E81" s="11"/>
      <c r="F81" s="11"/>
      <c r="G81" s="103"/>
    </row>
    <row r="82" spans="2:7" ht="18.75">
      <c r="B82" s="11"/>
      <c r="C82" s="11"/>
      <c r="D82" s="102"/>
      <c r="E82" s="11"/>
      <c r="F82" s="11"/>
      <c r="G82" s="103"/>
    </row>
    <row r="83" spans="2:7" ht="18.75">
      <c r="B83" s="11"/>
      <c r="C83" s="11"/>
      <c r="D83" s="102"/>
      <c r="E83" s="11"/>
      <c r="F83" s="11"/>
      <c r="G83" s="103"/>
    </row>
    <row r="84" spans="2:7" ht="18.75">
      <c r="B84" s="11"/>
      <c r="C84" s="11"/>
      <c r="D84" s="102"/>
      <c r="E84" s="11"/>
      <c r="F84" s="11"/>
      <c r="G84" s="103"/>
    </row>
    <row r="85" spans="2:7" ht="18.75">
      <c r="B85" s="11"/>
      <c r="C85" s="11"/>
      <c r="D85" s="102"/>
      <c r="E85" s="11"/>
      <c r="F85" s="11"/>
      <c r="G85" s="103"/>
    </row>
    <row r="86" spans="2:7" ht="18.75">
      <c r="B86" s="11"/>
      <c r="C86" s="11"/>
      <c r="D86" s="102"/>
      <c r="E86" s="11"/>
      <c r="F86" s="11"/>
      <c r="G86" s="103"/>
    </row>
  </sheetData>
  <mergeCells count="17">
    <mergeCell ref="A10:I10"/>
    <mergeCell ref="E2:H2"/>
    <mergeCell ref="E3:H3"/>
    <mergeCell ref="E4:H4"/>
    <mergeCell ref="E7:I7"/>
    <mergeCell ref="A8:I8"/>
    <mergeCell ref="B12:I12"/>
    <mergeCell ref="B14:I14"/>
    <mergeCell ref="A17:A18"/>
    <mergeCell ref="B17:E17"/>
    <mergeCell ref="F17:F18"/>
    <mergeCell ref="G17:I17"/>
    <mergeCell ref="A20:F20"/>
    <mergeCell ref="A21:F21"/>
    <mergeCell ref="A47:F47"/>
    <mergeCell ref="A56:F56"/>
    <mergeCell ref="B62:E62"/>
  </mergeCells>
  <pageMargins left="0.7" right="0.7" top="0.75" bottom="0.75" header="0.3" footer="0.3"/>
  <pageSetup paperSize="9" scale="49" orientation="portrait" verticalDpi="0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85"/>
  <sheetViews>
    <sheetView topLeftCell="A39" zoomScale="66" zoomScaleNormal="66" workbookViewId="0">
      <selection activeCell="B65" sqref="B65:B72"/>
    </sheetView>
  </sheetViews>
  <sheetFormatPr defaultColWidth="9.140625" defaultRowHeight="15.75"/>
  <cols>
    <col min="1" max="1" width="59" style="1" customWidth="1"/>
    <col min="2" max="2" width="11.5703125" style="2" customWidth="1"/>
    <col min="3" max="3" width="12" style="2" customWidth="1"/>
    <col min="4" max="4" width="15.85546875" style="3" customWidth="1"/>
    <col min="5" max="5" width="10.28515625" style="2" customWidth="1"/>
    <col min="6" max="6" width="12.28515625" style="2" customWidth="1"/>
    <col min="7" max="7" width="16.85546875" style="5" customWidth="1"/>
    <col min="8" max="8" width="17.28515625" style="7" customWidth="1"/>
    <col min="9" max="9" width="19.5703125" style="7" customWidth="1"/>
    <col min="10" max="10" width="0.7109375" style="1" customWidth="1"/>
    <col min="11" max="11" width="3" style="1" customWidth="1"/>
    <col min="12" max="12" width="6.28515625" style="1" hidden="1" customWidth="1"/>
    <col min="13" max="13" width="16" style="1" customWidth="1"/>
    <col min="14" max="14" width="14.5703125" style="1" customWidth="1"/>
    <col min="15" max="15" width="13.7109375" style="1" customWidth="1"/>
    <col min="16" max="256" width="9.140625" style="1"/>
    <col min="257" max="257" width="59" style="1" customWidth="1"/>
    <col min="258" max="258" width="11.5703125" style="1" customWidth="1"/>
    <col min="259" max="259" width="12" style="1" customWidth="1"/>
    <col min="260" max="260" width="15.85546875" style="1" customWidth="1"/>
    <col min="261" max="261" width="10.28515625" style="1" customWidth="1"/>
    <col min="262" max="262" width="12.28515625" style="1" customWidth="1"/>
    <col min="263" max="263" width="16.85546875" style="1" customWidth="1"/>
    <col min="264" max="264" width="17.28515625" style="1" customWidth="1"/>
    <col min="265" max="265" width="21.7109375" style="1" customWidth="1"/>
    <col min="266" max="266" width="0.7109375" style="1" customWidth="1"/>
    <col min="267" max="267" width="11.28515625" style="1" customWidth="1"/>
    <col min="268" max="268" width="6.28515625" style="1" customWidth="1"/>
    <col min="269" max="269" width="16" style="1" customWidth="1"/>
    <col min="270" max="270" width="14.5703125" style="1" customWidth="1"/>
    <col min="271" max="271" width="13.7109375" style="1" customWidth="1"/>
    <col min="272" max="512" width="9.140625" style="1"/>
    <col min="513" max="513" width="59" style="1" customWidth="1"/>
    <col min="514" max="514" width="11.5703125" style="1" customWidth="1"/>
    <col min="515" max="515" width="12" style="1" customWidth="1"/>
    <col min="516" max="516" width="15.85546875" style="1" customWidth="1"/>
    <col min="517" max="517" width="10.28515625" style="1" customWidth="1"/>
    <col min="518" max="518" width="12.28515625" style="1" customWidth="1"/>
    <col min="519" max="519" width="16.85546875" style="1" customWidth="1"/>
    <col min="520" max="520" width="17.28515625" style="1" customWidth="1"/>
    <col min="521" max="521" width="21.7109375" style="1" customWidth="1"/>
    <col min="522" max="522" width="0.7109375" style="1" customWidth="1"/>
    <col min="523" max="523" width="11.28515625" style="1" customWidth="1"/>
    <col min="524" max="524" width="6.28515625" style="1" customWidth="1"/>
    <col min="525" max="525" width="16" style="1" customWidth="1"/>
    <col min="526" max="526" width="14.5703125" style="1" customWidth="1"/>
    <col min="527" max="527" width="13.7109375" style="1" customWidth="1"/>
    <col min="528" max="768" width="9.140625" style="1"/>
    <col min="769" max="769" width="59" style="1" customWidth="1"/>
    <col min="770" max="770" width="11.5703125" style="1" customWidth="1"/>
    <col min="771" max="771" width="12" style="1" customWidth="1"/>
    <col min="772" max="772" width="15.85546875" style="1" customWidth="1"/>
    <col min="773" max="773" width="10.28515625" style="1" customWidth="1"/>
    <col min="774" max="774" width="12.28515625" style="1" customWidth="1"/>
    <col min="775" max="775" width="16.85546875" style="1" customWidth="1"/>
    <col min="776" max="776" width="17.28515625" style="1" customWidth="1"/>
    <col min="777" max="777" width="21.7109375" style="1" customWidth="1"/>
    <col min="778" max="778" width="0.7109375" style="1" customWidth="1"/>
    <col min="779" max="779" width="11.28515625" style="1" customWidth="1"/>
    <col min="780" max="780" width="6.28515625" style="1" customWidth="1"/>
    <col min="781" max="781" width="16" style="1" customWidth="1"/>
    <col min="782" max="782" width="14.5703125" style="1" customWidth="1"/>
    <col min="783" max="783" width="13.7109375" style="1" customWidth="1"/>
    <col min="784" max="1024" width="9.140625" style="1"/>
    <col min="1025" max="1025" width="59" style="1" customWidth="1"/>
    <col min="1026" max="1026" width="11.5703125" style="1" customWidth="1"/>
    <col min="1027" max="1027" width="12" style="1" customWidth="1"/>
    <col min="1028" max="1028" width="15.85546875" style="1" customWidth="1"/>
    <col min="1029" max="1029" width="10.28515625" style="1" customWidth="1"/>
    <col min="1030" max="1030" width="12.28515625" style="1" customWidth="1"/>
    <col min="1031" max="1031" width="16.85546875" style="1" customWidth="1"/>
    <col min="1032" max="1032" width="17.28515625" style="1" customWidth="1"/>
    <col min="1033" max="1033" width="21.7109375" style="1" customWidth="1"/>
    <col min="1034" max="1034" width="0.7109375" style="1" customWidth="1"/>
    <col min="1035" max="1035" width="11.28515625" style="1" customWidth="1"/>
    <col min="1036" max="1036" width="6.28515625" style="1" customWidth="1"/>
    <col min="1037" max="1037" width="16" style="1" customWidth="1"/>
    <col min="1038" max="1038" width="14.5703125" style="1" customWidth="1"/>
    <col min="1039" max="1039" width="13.7109375" style="1" customWidth="1"/>
    <col min="1040" max="1280" width="9.140625" style="1"/>
    <col min="1281" max="1281" width="59" style="1" customWidth="1"/>
    <col min="1282" max="1282" width="11.5703125" style="1" customWidth="1"/>
    <col min="1283" max="1283" width="12" style="1" customWidth="1"/>
    <col min="1284" max="1284" width="15.85546875" style="1" customWidth="1"/>
    <col min="1285" max="1285" width="10.28515625" style="1" customWidth="1"/>
    <col min="1286" max="1286" width="12.28515625" style="1" customWidth="1"/>
    <col min="1287" max="1287" width="16.85546875" style="1" customWidth="1"/>
    <col min="1288" max="1288" width="17.28515625" style="1" customWidth="1"/>
    <col min="1289" max="1289" width="21.7109375" style="1" customWidth="1"/>
    <col min="1290" max="1290" width="0.7109375" style="1" customWidth="1"/>
    <col min="1291" max="1291" width="11.28515625" style="1" customWidth="1"/>
    <col min="1292" max="1292" width="6.28515625" style="1" customWidth="1"/>
    <col min="1293" max="1293" width="16" style="1" customWidth="1"/>
    <col min="1294" max="1294" width="14.5703125" style="1" customWidth="1"/>
    <col min="1295" max="1295" width="13.7109375" style="1" customWidth="1"/>
    <col min="1296" max="1536" width="9.140625" style="1"/>
    <col min="1537" max="1537" width="59" style="1" customWidth="1"/>
    <col min="1538" max="1538" width="11.5703125" style="1" customWidth="1"/>
    <col min="1539" max="1539" width="12" style="1" customWidth="1"/>
    <col min="1540" max="1540" width="15.85546875" style="1" customWidth="1"/>
    <col min="1541" max="1541" width="10.28515625" style="1" customWidth="1"/>
    <col min="1542" max="1542" width="12.28515625" style="1" customWidth="1"/>
    <col min="1543" max="1543" width="16.85546875" style="1" customWidth="1"/>
    <col min="1544" max="1544" width="17.28515625" style="1" customWidth="1"/>
    <col min="1545" max="1545" width="21.7109375" style="1" customWidth="1"/>
    <col min="1546" max="1546" width="0.7109375" style="1" customWidth="1"/>
    <col min="1547" max="1547" width="11.28515625" style="1" customWidth="1"/>
    <col min="1548" max="1548" width="6.28515625" style="1" customWidth="1"/>
    <col min="1549" max="1549" width="16" style="1" customWidth="1"/>
    <col min="1550" max="1550" width="14.5703125" style="1" customWidth="1"/>
    <col min="1551" max="1551" width="13.7109375" style="1" customWidth="1"/>
    <col min="1552" max="1792" width="9.140625" style="1"/>
    <col min="1793" max="1793" width="59" style="1" customWidth="1"/>
    <col min="1794" max="1794" width="11.5703125" style="1" customWidth="1"/>
    <col min="1795" max="1795" width="12" style="1" customWidth="1"/>
    <col min="1796" max="1796" width="15.85546875" style="1" customWidth="1"/>
    <col min="1797" max="1797" width="10.28515625" style="1" customWidth="1"/>
    <col min="1798" max="1798" width="12.28515625" style="1" customWidth="1"/>
    <col min="1799" max="1799" width="16.85546875" style="1" customWidth="1"/>
    <col min="1800" max="1800" width="17.28515625" style="1" customWidth="1"/>
    <col min="1801" max="1801" width="21.7109375" style="1" customWidth="1"/>
    <col min="1802" max="1802" width="0.7109375" style="1" customWidth="1"/>
    <col min="1803" max="1803" width="11.28515625" style="1" customWidth="1"/>
    <col min="1804" max="1804" width="6.28515625" style="1" customWidth="1"/>
    <col min="1805" max="1805" width="16" style="1" customWidth="1"/>
    <col min="1806" max="1806" width="14.5703125" style="1" customWidth="1"/>
    <col min="1807" max="1807" width="13.7109375" style="1" customWidth="1"/>
    <col min="1808" max="2048" width="9.140625" style="1"/>
    <col min="2049" max="2049" width="59" style="1" customWidth="1"/>
    <col min="2050" max="2050" width="11.5703125" style="1" customWidth="1"/>
    <col min="2051" max="2051" width="12" style="1" customWidth="1"/>
    <col min="2052" max="2052" width="15.85546875" style="1" customWidth="1"/>
    <col min="2053" max="2053" width="10.28515625" style="1" customWidth="1"/>
    <col min="2054" max="2054" width="12.28515625" style="1" customWidth="1"/>
    <col min="2055" max="2055" width="16.85546875" style="1" customWidth="1"/>
    <col min="2056" max="2056" width="17.28515625" style="1" customWidth="1"/>
    <col min="2057" max="2057" width="21.7109375" style="1" customWidth="1"/>
    <col min="2058" max="2058" width="0.7109375" style="1" customWidth="1"/>
    <col min="2059" max="2059" width="11.28515625" style="1" customWidth="1"/>
    <col min="2060" max="2060" width="6.28515625" style="1" customWidth="1"/>
    <col min="2061" max="2061" width="16" style="1" customWidth="1"/>
    <col min="2062" max="2062" width="14.5703125" style="1" customWidth="1"/>
    <col min="2063" max="2063" width="13.7109375" style="1" customWidth="1"/>
    <col min="2064" max="2304" width="9.140625" style="1"/>
    <col min="2305" max="2305" width="59" style="1" customWidth="1"/>
    <col min="2306" max="2306" width="11.5703125" style="1" customWidth="1"/>
    <col min="2307" max="2307" width="12" style="1" customWidth="1"/>
    <col min="2308" max="2308" width="15.85546875" style="1" customWidth="1"/>
    <col min="2309" max="2309" width="10.28515625" style="1" customWidth="1"/>
    <col min="2310" max="2310" width="12.28515625" style="1" customWidth="1"/>
    <col min="2311" max="2311" width="16.85546875" style="1" customWidth="1"/>
    <col min="2312" max="2312" width="17.28515625" style="1" customWidth="1"/>
    <col min="2313" max="2313" width="21.7109375" style="1" customWidth="1"/>
    <col min="2314" max="2314" width="0.7109375" style="1" customWidth="1"/>
    <col min="2315" max="2315" width="11.28515625" style="1" customWidth="1"/>
    <col min="2316" max="2316" width="6.28515625" style="1" customWidth="1"/>
    <col min="2317" max="2317" width="16" style="1" customWidth="1"/>
    <col min="2318" max="2318" width="14.5703125" style="1" customWidth="1"/>
    <col min="2319" max="2319" width="13.7109375" style="1" customWidth="1"/>
    <col min="2320" max="2560" width="9.140625" style="1"/>
    <col min="2561" max="2561" width="59" style="1" customWidth="1"/>
    <col min="2562" max="2562" width="11.5703125" style="1" customWidth="1"/>
    <col min="2563" max="2563" width="12" style="1" customWidth="1"/>
    <col min="2564" max="2564" width="15.85546875" style="1" customWidth="1"/>
    <col min="2565" max="2565" width="10.28515625" style="1" customWidth="1"/>
    <col min="2566" max="2566" width="12.28515625" style="1" customWidth="1"/>
    <col min="2567" max="2567" width="16.85546875" style="1" customWidth="1"/>
    <col min="2568" max="2568" width="17.28515625" style="1" customWidth="1"/>
    <col min="2569" max="2569" width="21.7109375" style="1" customWidth="1"/>
    <col min="2570" max="2570" width="0.7109375" style="1" customWidth="1"/>
    <col min="2571" max="2571" width="11.28515625" style="1" customWidth="1"/>
    <col min="2572" max="2572" width="6.28515625" style="1" customWidth="1"/>
    <col min="2573" max="2573" width="16" style="1" customWidth="1"/>
    <col min="2574" max="2574" width="14.5703125" style="1" customWidth="1"/>
    <col min="2575" max="2575" width="13.7109375" style="1" customWidth="1"/>
    <col min="2576" max="2816" width="9.140625" style="1"/>
    <col min="2817" max="2817" width="59" style="1" customWidth="1"/>
    <col min="2818" max="2818" width="11.5703125" style="1" customWidth="1"/>
    <col min="2819" max="2819" width="12" style="1" customWidth="1"/>
    <col min="2820" max="2820" width="15.85546875" style="1" customWidth="1"/>
    <col min="2821" max="2821" width="10.28515625" style="1" customWidth="1"/>
    <col min="2822" max="2822" width="12.28515625" style="1" customWidth="1"/>
    <col min="2823" max="2823" width="16.85546875" style="1" customWidth="1"/>
    <col min="2824" max="2824" width="17.28515625" style="1" customWidth="1"/>
    <col min="2825" max="2825" width="21.7109375" style="1" customWidth="1"/>
    <col min="2826" max="2826" width="0.7109375" style="1" customWidth="1"/>
    <col min="2827" max="2827" width="11.28515625" style="1" customWidth="1"/>
    <col min="2828" max="2828" width="6.28515625" style="1" customWidth="1"/>
    <col min="2829" max="2829" width="16" style="1" customWidth="1"/>
    <col min="2830" max="2830" width="14.5703125" style="1" customWidth="1"/>
    <col min="2831" max="2831" width="13.7109375" style="1" customWidth="1"/>
    <col min="2832" max="3072" width="9.140625" style="1"/>
    <col min="3073" max="3073" width="59" style="1" customWidth="1"/>
    <col min="3074" max="3074" width="11.5703125" style="1" customWidth="1"/>
    <col min="3075" max="3075" width="12" style="1" customWidth="1"/>
    <col min="3076" max="3076" width="15.85546875" style="1" customWidth="1"/>
    <col min="3077" max="3077" width="10.28515625" style="1" customWidth="1"/>
    <col min="3078" max="3078" width="12.28515625" style="1" customWidth="1"/>
    <col min="3079" max="3079" width="16.85546875" style="1" customWidth="1"/>
    <col min="3080" max="3080" width="17.28515625" style="1" customWidth="1"/>
    <col min="3081" max="3081" width="21.7109375" style="1" customWidth="1"/>
    <col min="3082" max="3082" width="0.7109375" style="1" customWidth="1"/>
    <col min="3083" max="3083" width="11.28515625" style="1" customWidth="1"/>
    <col min="3084" max="3084" width="6.28515625" style="1" customWidth="1"/>
    <col min="3085" max="3085" width="16" style="1" customWidth="1"/>
    <col min="3086" max="3086" width="14.5703125" style="1" customWidth="1"/>
    <col min="3087" max="3087" width="13.7109375" style="1" customWidth="1"/>
    <col min="3088" max="3328" width="9.140625" style="1"/>
    <col min="3329" max="3329" width="59" style="1" customWidth="1"/>
    <col min="3330" max="3330" width="11.5703125" style="1" customWidth="1"/>
    <col min="3331" max="3331" width="12" style="1" customWidth="1"/>
    <col min="3332" max="3332" width="15.85546875" style="1" customWidth="1"/>
    <col min="3333" max="3333" width="10.28515625" style="1" customWidth="1"/>
    <col min="3334" max="3334" width="12.28515625" style="1" customWidth="1"/>
    <col min="3335" max="3335" width="16.85546875" style="1" customWidth="1"/>
    <col min="3336" max="3336" width="17.28515625" style="1" customWidth="1"/>
    <col min="3337" max="3337" width="21.7109375" style="1" customWidth="1"/>
    <col min="3338" max="3338" width="0.7109375" style="1" customWidth="1"/>
    <col min="3339" max="3339" width="11.28515625" style="1" customWidth="1"/>
    <col min="3340" max="3340" width="6.28515625" style="1" customWidth="1"/>
    <col min="3341" max="3341" width="16" style="1" customWidth="1"/>
    <col min="3342" max="3342" width="14.5703125" style="1" customWidth="1"/>
    <col min="3343" max="3343" width="13.7109375" style="1" customWidth="1"/>
    <col min="3344" max="3584" width="9.140625" style="1"/>
    <col min="3585" max="3585" width="59" style="1" customWidth="1"/>
    <col min="3586" max="3586" width="11.5703125" style="1" customWidth="1"/>
    <col min="3587" max="3587" width="12" style="1" customWidth="1"/>
    <col min="3588" max="3588" width="15.85546875" style="1" customWidth="1"/>
    <col min="3589" max="3589" width="10.28515625" style="1" customWidth="1"/>
    <col min="3590" max="3590" width="12.28515625" style="1" customWidth="1"/>
    <col min="3591" max="3591" width="16.85546875" style="1" customWidth="1"/>
    <col min="3592" max="3592" width="17.28515625" style="1" customWidth="1"/>
    <col min="3593" max="3593" width="21.7109375" style="1" customWidth="1"/>
    <col min="3594" max="3594" width="0.7109375" style="1" customWidth="1"/>
    <col min="3595" max="3595" width="11.28515625" style="1" customWidth="1"/>
    <col min="3596" max="3596" width="6.28515625" style="1" customWidth="1"/>
    <col min="3597" max="3597" width="16" style="1" customWidth="1"/>
    <col min="3598" max="3598" width="14.5703125" style="1" customWidth="1"/>
    <col min="3599" max="3599" width="13.7109375" style="1" customWidth="1"/>
    <col min="3600" max="3840" width="9.140625" style="1"/>
    <col min="3841" max="3841" width="59" style="1" customWidth="1"/>
    <col min="3842" max="3842" width="11.5703125" style="1" customWidth="1"/>
    <col min="3843" max="3843" width="12" style="1" customWidth="1"/>
    <col min="3844" max="3844" width="15.85546875" style="1" customWidth="1"/>
    <col min="3845" max="3845" width="10.28515625" style="1" customWidth="1"/>
    <col min="3846" max="3846" width="12.28515625" style="1" customWidth="1"/>
    <col min="3847" max="3847" width="16.85546875" style="1" customWidth="1"/>
    <col min="3848" max="3848" width="17.28515625" style="1" customWidth="1"/>
    <col min="3849" max="3849" width="21.7109375" style="1" customWidth="1"/>
    <col min="3850" max="3850" width="0.7109375" style="1" customWidth="1"/>
    <col min="3851" max="3851" width="11.28515625" style="1" customWidth="1"/>
    <col min="3852" max="3852" width="6.28515625" style="1" customWidth="1"/>
    <col min="3853" max="3853" width="16" style="1" customWidth="1"/>
    <col min="3854" max="3854" width="14.5703125" style="1" customWidth="1"/>
    <col min="3855" max="3855" width="13.7109375" style="1" customWidth="1"/>
    <col min="3856" max="4096" width="9.140625" style="1"/>
    <col min="4097" max="4097" width="59" style="1" customWidth="1"/>
    <col min="4098" max="4098" width="11.5703125" style="1" customWidth="1"/>
    <col min="4099" max="4099" width="12" style="1" customWidth="1"/>
    <col min="4100" max="4100" width="15.85546875" style="1" customWidth="1"/>
    <col min="4101" max="4101" width="10.28515625" style="1" customWidth="1"/>
    <col min="4102" max="4102" width="12.28515625" style="1" customWidth="1"/>
    <col min="4103" max="4103" width="16.85546875" style="1" customWidth="1"/>
    <col min="4104" max="4104" width="17.28515625" style="1" customWidth="1"/>
    <col min="4105" max="4105" width="21.7109375" style="1" customWidth="1"/>
    <col min="4106" max="4106" width="0.7109375" style="1" customWidth="1"/>
    <col min="4107" max="4107" width="11.28515625" style="1" customWidth="1"/>
    <col min="4108" max="4108" width="6.28515625" style="1" customWidth="1"/>
    <col min="4109" max="4109" width="16" style="1" customWidth="1"/>
    <col min="4110" max="4110" width="14.5703125" style="1" customWidth="1"/>
    <col min="4111" max="4111" width="13.7109375" style="1" customWidth="1"/>
    <col min="4112" max="4352" width="9.140625" style="1"/>
    <col min="4353" max="4353" width="59" style="1" customWidth="1"/>
    <col min="4354" max="4354" width="11.5703125" style="1" customWidth="1"/>
    <col min="4355" max="4355" width="12" style="1" customWidth="1"/>
    <col min="4356" max="4356" width="15.85546875" style="1" customWidth="1"/>
    <col min="4357" max="4357" width="10.28515625" style="1" customWidth="1"/>
    <col min="4358" max="4358" width="12.28515625" style="1" customWidth="1"/>
    <col min="4359" max="4359" width="16.85546875" style="1" customWidth="1"/>
    <col min="4360" max="4360" width="17.28515625" style="1" customWidth="1"/>
    <col min="4361" max="4361" width="21.7109375" style="1" customWidth="1"/>
    <col min="4362" max="4362" width="0.7109375" style="1" customWidth="1"/>
    <col min="4363" max="4363" width="11.28515625" style="1" customWidth="1"/>
    <col min="4364" max="4364" width="6.28515625" style="1" customWidth="1"/>
    <col min="4365" max="4365" width="16" style="1" customWidth="1"/>
    <col min="4366" max="4366" width="14.5703125" style="1" customWidth="1"/>
    <col min="4367" max="4367" width="13.7109375" style="1" customWidth="1"/>
    <col min="4368" max="4608" width="9.140625" style="1"/>
    <col min="4609" max="4609" width="59" style="1" customWidth="1"/>
    <col min="4610" max="4610" width="11.5703125" style="1" customWidth="1"/>
    <col min="4611" max="4611" width="12" style="1" customWidth="1"/>
    <col min="4612" max="4612" width="15.85546875" style="1" customWidth="1"/>
    <col min="4613" max="4613" width="10.28515625" style="1" customWidth="1"/>
    <col min="4614" max="4614" width="12.28515625" style="1" customWidth="1"/>
    <col min="4615" max="4615" width="16.85546875" style="1" customWidth="1"/>
    <col min="4616" max="4616" width="17.28515625" style="1" customWidth="1"/>
    <col min="4617" max="4617" width="21.7109375" style="1" customWidth="1"/>
    <col min="4618" max="4618" width="0.7109375" style="1" customWidth="1"/>
    <col min="4619" max="4619" width="11.28515625" style="1" customWidth="1"/>
    <col min="4620" max="4620" width="6.28515625" style="1" customWidth="1"/>
    <col min="4621" max="4621" width="16" style="1" customWidth="1"/>
    <col min="4622" max="4622" width="14.5703125" style="1" customWidth="1"/>
    <col min="4623" max="4623" width="13.7109375" style="1" customWidth="1"/>
    <col min="4624" max="4864" width="9.140625" style="1"/>
    <col min="4865" max="4865" width="59" style="1" customWidth="1"/>
    <col min="4866" max="4866" width="11.5703125" style="1" customWidth="1"/>
    <col min="4867" max="4867" width="12" style="1" customWidth="1"/>
    <col min="4868" max="4868" width="15.85546875" style="1" customWidth="1"/>
    <col min="4869" max="4869" width="10.28515625" style="1" customWidth="1"/>
    <col min="4870" max="4870" width="12.28515625" style="1" customWidth="1"/>
    <col min="4871" max="4871" width="16.85546875" style="1" customWidth="1"/>
    <col min="4872" max="4872" width="17.28515625" style="1" customWidth="1"/>
    <col min="4873" max="4873" width="21.7109375" style="1" customWidth="1"/>
    <col min="4874" max="4874" width="0.7109375" style="1" customWidth="1"/>
    <col min="4875" max="4875" width="11.28515625" style="1" customWidth="1"/>
    <col min="4876" max="4876" width="6.28515625" style="1" customWidth="1"/>
    <col min="4877" max="4877" width="16" style="1" customWidth="1"/>
    <col min="4878" max="4878" width="14.5703125" style="1" customWidth="1"/>
    <col min="4879" max="4879" width="13.7109375" style="1" customWidth="1"/>
    <col min="4880" max="5120" width="9.140625" style="1"/>
    <col min="5121" max="5121" width="59" style="1" customWidth="1"/>
    <col min="5122" max="5122" width="11.5703125" style="1" customWidth="1"/>
    <col min="5123" max="5123" width="12" style="1" customWidth="1"/>
    <col min="5124" max="5124" width="15.85546875" style="1" customWidth="1"/>
    <col min="5125" max="5125" width="10.28515625" style="1" customWidth="1"/>
    <col min="5126" max="5126" width="12.28515625" style="1" customWidth="1"/>
    <col min="5127" max="5127" width="16.85546875" style="1" customWidth="1"/>
    <col min="5128" max="5128" width="17.28515625" style="1" customWidth="1"/>
    <col min="5129" max="5129" width="21.7109375" style="1" customWidth="1"/>
    <col min="5130" max="5130" width="0.7109375" style="1" customWidth="1"/>
    <col min="5131" max="5131" width="11.28515625" style="1" customWidth="1"/>
    <col min="5132" max="5132" width="6.28515625" style="1" customWidth="1"/>
    <col min="5133" max="5133" width="16" style="1" customWidth="1"/>
    <col min="5134" max="5134" width="14.5703125" style="1" customWidth="1"/>
    <col min="5135" max="5135" width="13.7109375" style="1" customWidth="1"/>
    <col min="5136" max="5376" width="9.140625" style="1"/>
    <col min="5377" max="5377" width="59" style="1" customWidth="1"/>
    <col min="5378" max="5378" width="11.5703125" style="1" customWidth="1"/>
    <col min="5379" max="5379" width="12" style="1" customWidth="1"/>
    <col min="5380" max="5380" width="15.85546875" style="1" customWidth="1"/>
    <col min="5381" max="5381" width="10.28515625" style="1" customWidth="1"/>
    <col min="5382" max="5382" width="12.28515625" style="1" customWidth="1"/>
    <col min="5383" max="5383" width="16.85546875" style="1" customWidth="1"/>
    <col min="5384" max="5384" width="17.28515625" style="1" customWidth="1"/>
    <col min="5385" max="5385" width="21.7109375" style="1" customWidth="1"/>
    <col min="5386" max="5386" width="0.7109375" style="1" customWidth="1"/>
    <col min="5387" max="5387" width="11.28515625" style="1" customWidth="1"/>
    <col min="5388" max="5388" width="6.28515625" style="1" customWidth="1"/>
    <col min="5389" max="5389" width="16" style="1" customWidth="1"/>
    <col min="5390" max="5390" width="14.5703125" style="1" customWidth="1"/>
    <col min="5391" max="5391" width="13.7109375" style="1" customWidth="1"/>
    <col min="5392" max="5632" width="9.140625" style="1"/>
    <col min="5633" max="5633" width="59" style="1" customWidth="1"/>
    <col min="5634" max="5634" width="11.5703125" style="1" customWidth="1"/>
    <col min="5635" max="5635" width="12" style="1" customWidth="1"/>
    <col min="5636" max="5636" width="15.85546875" style="1" customWidth="1"/>
    <col min="5637" max="5637" width="10.28515625" style="1" customWidth="1"/>
    <col min="5638" max="5638" width="12.28515625" style="1" customWidth="1"/>
    <col min="5639" max="5639" width="16.85546875" style="1" customWidth="1"/>
    <col min="5640" max="5640" width="17.28515625" style="1" customWidth="1"/>
    <col min="5641" max="5641" width="21.7109375" style="1" customWidth="1"/>
    <col min="5642" max="5642" width="0.7109375" style="1" customWidth="1"/>
    <col min="5643" max="5643" width="11.28515625" style="1" customWidth="1"/>
    <col min="5644" max="5644" width="6.28515625" style="1" customWidth="1"/>
    <col min="5645" max="5645" width="16" style="1" customWidth="1"/>
    <col min="5646" max="5646" width="14.5703125" style="1" customWidth="1"/>
    <col min="5647" max="5647" width="13.7109375" style="1" customWidth="1"/>
    <col min="5648" max="5888" width="9.140625" style="1"/>
    <col min="5889" max="5889" width="59" style="1" customWidth="1"/>
    <col min="5890" max="5890" width="11.5703125" style="1" customWidth="1"/>
    <col min="5891" max="5891" width="12" style="1" customWidth="1"/>
    <col min="5892" max="5892" width="15.85546875" style="1" customWidth="1"/>
    <col min="5893" max="5893" width="10.28515625" style="1" customWidth="1"/>
    <col min="5894" max="5894" width="12.28515625" style="1" customWidth="1"/>
    <col min="5895" max="5895" width="16.85546875" style="1" customWidth="1"/>
    <col min="5896" max="5896" width="17.28515625" style="1" customWidth="1"/>
    <col min="5897" max="5897" width="21.7109375" style="1" customWidth="1"/>
    <col min="5898" max="5898" width="0.7109375" style="1" customWidth="1"/>
    <col min="5899" max="5899" width="11.28515625" style="1" customWidth="1"/>
    <col min="5900" max="5900" width="6.28515625" style="1" customWidth="1"/>
    <col min="5901" max="5901" width="16" style="1" customWidth="1"/>
    <col min="5902" max="5902" width="14.5703125" style="1" customWidth="1"/>
    <col min="5903" max="5903" width="13.7109375" style="1" customWidth="1"/>
    <col min="5904" max="6144" width="9.140625" style="1"/>
    <col min="6145" max="6145" width="59" style="1" customWidth="1"/>
    <col min="6146" max="6146" width="11.5703125" style="1" customWidth="1"/>
    <col min="6147" max="6147" width="12" style="1" customWidth="1"/>
    <col min="6148" max="6148" width="15.85546875" style="1" customWidth="1"/>
    <col min="6149" max="6149" width="10.28515625" style="1" customWidth="1"/>
    <col min="6150" max="6150" width="12.28515625" style="1" customWidth="1"/>
    <col min="6151" max="6151" width="16.85546875" style="1" customWidth="1"/>
    <col min="6152" max="6152" width="17.28515625" style="1" customWidth="1"/>
    <col min="6153" max="6153" width="21.7109375" style="1" customWidth="1"/>
    <col min="6154" max="6154" width="0.7109375" style="1" customWidth="1"/>
    <col min="6155" max="6155" width="11.28515625" style="1" customWidth="1"/>
    <col min="6156" max="6156" width="6.28515625" style="1" customWidth="1"/>
    <col min="6157" max="6157" width="16" style="1" customWidth="1"/>
    <col min="6158" max="6158" width="14.5703125" style="1" customWidth="1"/>
    <col min="6159" max="6159" width="13.7109375" style="1" customWidth="1"/>
    <col min="6160" max="6400" width="9.140625" style="1"/>
    <col min="6401" max="6401" width="59" style="1" customWidth="1"/>
    <col min="6402" max="6402" width="11.5703125" style="1" customWidth="1"/>
    <col min="6403" max="6403" width="12" style="1" customWidth="1"/>
    <col min="6404" max="6404" width="15.85546875" style="1" customWidth="1"/>
    <col min="6405" max="6405" width="10.28515625" style="1" customWidth="1"/>
    <col min="6406" max="6406" width="12.28515625" style="1" customWidth="1"/>
    <col min="6407" max="6407" width="16.85546875" style="1" customWidth="1"/>
    <col min="6408" max="6408" width="17.28515625" style="1" customWidth="1"/>
    <col min="6409" max="6409" width="21.7109375" style="1" customWidth="1"/>
    <col min="6410" max="6410" width="0.7109375" style="1" customWidth="1"/>
    <col min="6411" max="6411" width="11.28515625" style="1" customWidth="1"/>
    <col min="6412" max="6412" width="6.28515625" style="1" customWidth="1"/>
    <col min="6413" max="6413" width="16" style="1" customWidth="1"/>
    <col min="6414" max="6414" width="14.5703125" style="1" customWidth="1"/>
    <col min="6415" max="6415" width="13.7109375" style="1" customWidth="1"/>
    <col min="6416" max="6656" width="9.140625" style="1"/>
    <col min="6657" max="6657" width="59" style="1" customWidth="1"/>
    <col min="6658" max="6658" width="11.5703125" style="1" customWidth="1"/>
    <col min="6659" max="6659" width="12" style="1" customWidth="1"/>
    <col min="6660" max="6660" width="15.85546875" style="1" customWidth="1"/>
    <col min="6661" max="6661" width="10.28515625" style="1" customWidth="1"/>
    <col min="6662" max="6662" width="12.28515625" style="1" customWidth="1"/>
    <col min="6663" max="6663" width="16.85546875" style="1" customWidth="1"/>
    <col min="6664" max="6664" width="17.28515625" style="1" customWidth="1"/>
    <col min="6665" max="6665" width="21.7109375" style="1" customWidth="1"/>
    <col min="6666" max="6666" width="0.7109375" style="1" customWidth="1"/>
    <col min="6667" max="6667" width="11.28515625" style="1" customWidth="1"/>
    <col min="6668" max="6668" width="6.28515625" style="1" customWidth="1"/>
    <col min="6669" max="6669" width="16" style="1" customWidth="1"/>
    <col min="6670" max="6670" width="14.5703125" style="1" customWidth="1"/>
    <col min="6671" max="6671" width="13.7109375" style="1" customWidth="1"/>
    <col min="6672" max="6912" width="9.140625" style="1"/>
    <col min="6913" max="6913" width="59" style="1" customWidth="1"/>
    <col min="6914" max="6914" width="11.5703125" style="1" customWidth="1"/>
    <col min="6915" max="6915" width="12" style="1" customWidth="1"/>
    <col min="6916" max="6916" width="15.85546875" style="1" customWidth="1"/>
    <col min="6917" max="6917" width="10.28515625" style="1" customWidth="1"/>
    <col min="6918" max="6918" width="12.28515625" style="1" customWidth="1"/>
    <col min="6919" max="6919" width="16.85546875" style="1" customWidth="1"/>
    <col min="6920" max="6920" width="17.28515625" style="1" customWidth="1"/>
    <col min="6921" max="6921" width="21.7109375" style="1" customWidth="1"/>
    <col min="6922" max="6922" width="0.7109375" style="1" customWidth="1"/>
    <col min="6923" max="6923" width="11.28515625" style="1" customWidth="1"/>
    <col min="6924" max="6924" width="6.28515625" style="1" customWidth="1"/>
    <col min="6925" max="6925" width="16" style="1" customWidth="1"/>
    <col min="6926" max="6926" width="14.5703125" style="1" customWidth="1"/>
    <col min="6927" max="6927" width="13.7109375" style="1" customWidth="1"/>
    <col min="6928" max="7168" width="9.140625" style="1"/>
    <col min="7169" max="7169" width="59" style="1" customWidth="1"/>
    <col min="7170" max="7170" width="11.5703125" style="1" customWidth="1"/>
    <col min="7171" max="7171" width="12" style="1" customWidth="1"/>
    <col min="7172" max="7172" width="15.85546875" style="1" customWidth="1"/>
    <col min="7173" max="7173" width="10.28515625" style="1" customWidth="1"/>
    <col min="7174" max="7174" width="12.28515625" style="1" customWidth="1"/>
    <col min="7175" max="7175" width="16.85546875" style="1" customWidth="1"/>
    <col min="7176" max="7176" width="17.28515625" style="1" customWidth="1"/>
    <col min="7177" max="7177" width="21.7109375" style="1" customWidth="1"/>
    <col min="7178" max="7178" width="0.7109375" style="1" customWidth="1"/>
    <col min="7179" max="7179" width="11.28515625" style="1" customWidth="1"/>
    <col min="7180" max="7180" width="6.28515625" style="1" customWidth="1"/>
    <col min="7181" max="7181" width="16" style="1" customWidth="1"/>
    <col min="7182" max="7182" width="14.5703125" style="1" customWidth="1"/>
    <col min="7183" max="7183" width="13.7109375" style="1" customWidth="1"/>
    <col min="7184" max="7424" width="9.140625" style="1"/>
    <col min="7425" max="7425" width="59" style="1" customWidth="1"/>
    <col min="7426" max="7426" width="11.5703125" style="1" customWidth="1"/>
    <col min="7427" max="7427" width="12" style="1" customWidth="1"/>
    <col min="7428" max="7428" width="15.85546875" style="1" customWidth="1"/>
    <col min="7429" max="7429" width="10.28515625" style="1" customWidth="1"/>
    <col min="7430" max="7430" width="12.28515625" style="1" customWidth="1"/>
    <col min="7431" max="7431" width="16.85546875" style="1" customWidth="1"/>
    <col min="7432" max="7432" width="17.28515625" style="1" customWidth="1"/>
    <col min="7433" max="7433" width="21.7109375" style="1" customWidth="1"/>
    <col min="7434" max="7434" width="0.7109375" style="1" customWidth="1"/>
    <col min="7435" max="7435" width="11.28515625" style="1" customWidth="1"/>
    <col min="7436" max="7436" width="6.28515625" style="1" customWidth="1"/>
    <col min="7437" max="7437" width="16" style="1" customWidth="1"/>
    <col min="7438" max="7438" width="14.5703125" style="1" customWidth="1"/>
    <col min="7439" max="7439" width="13.7109375" style="1" customWidth="1"/>
    <col min="7440" max="7680" width="9.140625" style="1"/>
    <col min="7681" max="7681" width="59" style="1" customWidth="1"/>
    <col min="7682" max="7682" width="11.5703125" style="1" customWidth="1"/>
    <col min="7683" max="7683" width="12" style="1" customWidth="1"/>
    <col min="7684" max="7684" width="15.85546875" style="1" customWidth="1"/>
    <col min="7685" max="7685" width="10.28515625" style="1" customWidth="1"/>
    <col min="7686" max="7686" width="12.28515625" style="1" customWidth="1"/>
    <col min="7687" max="7687" width="16.85546875" style="1" customWidth="1"/>
    <col min="7688" max="7688" width="17.28515625" style="1" customWidth="1"/>
    <col min="7689" max="7689" width="21.7109375" style="1" customWidth="1"/>
    <col min="7690" max="7690" width="0.7109375" style="1" customWidth="1"/>
    <col min="7691" max="7691" width="11.28515625" style="1" customWidth="1"/>
    <col min="7692" max="7692" width="6.28515625" style="1" customWidth="1"/>
    <col min="7693" max="7693" width="16" style="1" customWidth="1"/>
    <col min="7694" max="7694" width="14.5703125" style="1" customWidth="1"/>
    <col min="7695" max="7695" width="13.7109375" style="1" customWidth="1"/>
    <col min="7696" max="7936" width="9.140625" style="1"/>
    <col min="7937" max="7937" width="59" style="1" customWidth="1"/>
    <col min="7938" max="7938" width="11.5703125" style="1" customWidth="1"/>
    <col min="7939" max="7939" width="12" style="1" customWidth="1"/>
    <col min="7940" max="7940" width="15.85546875" style="1" customWidth="1"/>
    <col min="7941" max="7941" width="10.28515625" style="1" customWidth="1"/>
    <col min="7942" max="7942" width="12.28515625" style="1" customWidth="1"/>
    <col min="7943" max="7943" width="16.85546875" style="1" customWidth="1"/>
    <col min="7944" max="7944" width="17.28515625" style="1" customWidth="1"/>
    <col min="7945" max="7945" width="21.7109375" style="1" customWidth="1"/>
    <col min="7946" max="7946" width="0.7109375" style="1" customWidth="1"/>
    <col min="7947" max="7947" width="11.28515625" style="1" customWidth="1"/>
    <col min="7948" max="7948" width="6.28515625" style="1" customWidth="1"/>
    <col min="7949" max="7949" width="16" style="1" customWidth="1"/>
    <col min="7950" max="7950" width="14.5703125" style="1" customWidth="1"/>
    <col min="7951" max="7951" width="13.7109375" style="1" customWidth="1"/>
    <col min="7952" max="8192" width="9.140625" style="1"/>
    <col min="8193" max="8193" width="59" style="1" customWidth="1"/>
    <col min="8194" max="8194" width="11.5703125" style="1" customWidth="1"/>
    <col min="8195" max="8195" width="12" style="1" customWidth="1"/>
    <col min="8196" max="8196" width="15.85546875" style="1" customWidth="1"/>
    <col min="8197" max="8197" width="10.28515625" style="1" customWidth="1"/>
    <col min="8198" max="8198" width="12.28515625" style="1" customWidth="1"/>
    <col min="8199" max="8199" width="16.85546875" style="1" customWidth="1"/>
    <col min="8200" max="8200" width="17.28515625" style="1" customWidth="1"/>
    <col min="8201" max="8201" width="21.7109375" style="1" customWidth="1"/>
    <col min="8202" max="8202" width="0.7109375" style="1" customWidth="1"/>
    <col min="8203" max="8203" width="11.28515625" style="1" customWidth="1"/>
    <col min="8204" max="8204" width="6.28515625" style="1" customWidth="1"/>
    <col min="8205" max="8205" width="16" style="1" customWidth="1"/>
    <col min="8206" max="8206" width="14.5703125" style="1" customWidth="1"/>
    <col min="8207" max="8207" width="13.7109375" style="1" customWidth="1"/>
    <col min="8208" max="8448" width="9.140625" style="1"/>
    <col min="8449" max="8449" width="59" style="1" customWidth="1"/>
    <col min="8450" max="8450" width="11.5703125" style="1" customWidth="1"/>
    <col min="8451" max="8451" width="12" style="1" customWidth="1"/>
    <col min="8452" max="8452" width="15.85546875" style="1" customWidth="1"/>
    <col min="8453" max="8453" width="10.28515625" style="1" customWidth="1"/>
    <col min="8454" max="8454" width="12.28515625" style="1" customWidth="1"/>
    <col min="8455" max="8455" width="16.85546875" style="1" customWidth="1"/>
    <col min="8456" max="8456" width="17.28515625" style="1" customWidth="1"/>
    <col min="8457" max="8457" width="21.7109375" style="1" customWidth="1"/>
    <col min="8458" max="8458" width="0.7109375" style="1" customWidth="1"/>
    <col min="8459" max="8459" width="11.28515625" style="1" customWidth="1"/>
    <col min="8460" max="8460" width="6.28515625" style="1" customWidth="1"/>
    <col min="8461" max="8461" width="16" style="1" customWidth="1"/>
    <col min="8462" max="8462" width="14.5703125" style="1" customWidth="1"/>
    <col min="8463" max="8463" width="13.7109375" style="1" customWidth="1"/>
    <col min="8464" max="8704" width="9.140625" style="1"/>
    <col min="8705" max="8705" width="59" style="1" customWidth="1"/>
    <col min="8706" max="8706" width="11.5703125" style="1" customWidth="1"/>
    <col min="8707" max="8707" width="12" style="1" customWidth="1"/>
    <col min="8708" max="8708" width="15.85546875" style="1" customWidth="1"/>
    <col min="8709" max="8709" width="10.28515625" style="1" customWidth="1"/>
    <col min="8710" max="8710" width="12.28515625" style="1" customWidth="1"/>
    <col min="8711" max="8711" width="16.85546875" style="1" customWidth="1"/>
    <col min="8712" max="8712" width="17.28515625" style="1" customWidth="1"/>
    <col min="8713" max="8713" width="21.7109375" style="1" customWidth="1"/>
    <col min="8714" max="8714" width="0.7109375" style="1" customWidth="1"/>
    <col min="8715" max="8715" width="11.28515625" style="1" customWidth="1"/>
    <col min="8716" max="8716" width="6.28515625" style="1" customWidth="1"/>
    <col min="8717" max="8717" width="16" style="1" customWidth="1"/>
    <col min="8718" max="8718" width="14.5703125" style="1" customWidth="1"/>
    <col min="8719" max="8719" width="13.7109375" style="1" customWidth="1"/>
    <col min="8720" max="8960" width="9.140625" style="1"/>
    <col min="8961" max="8961" width="59" style="1" customWidth="1"/>
    <col min="8962" max="8962" width="11.5703125" style="1" customWidth="1"/>
    <col min="8963" max="8963" width="12" style="1" customWidth="1"/>
    <col min="8964" max="8964" width="15.85546875" style="1" customWidth="1"/>
    <col min="8965" max="8965" width="10.28515625" style="1" customWidth="1"/>
    <col min="8966" max="8966" width="12.28515625" style="1" customWidth="1"/>
    <col min="8967" max="8967" width="16.85546875" style="1" customWidth="1"/>
    <col min="8968" max="8968" width="17.28515625" style="1" customWidth="1"/>
    <col min="8969" max="8969" width="21.7109375" style="1" customWidth="1"/>
    <col min="8970" max="8970" width="0.7109375" style="1" customWidth="1"/>
    <col min="8971" max="8971" width="11.28515625" style="1" customWidth="1"/>
    <col min="8972" max="8972" width="6.28515625" style="1" customWidth="1"/>
    <col min="8973" max="8973" width="16" style="1" customWidth="1"/>
    <col min="8974" max="8974" width="14.5703125" style="1" customWidth="1"/>
    <col min="8975" max="8975" width="13.7109375" style="1" customWidth="1"/>
    <col min="8976" max="9216" width="9.140625" style="1"/>
    <col min="9217" max="9217" width="59" style="1" customWidth="1"/>
    <col min="9218" max="9218" width="11.5703125" style="1" customWidth="1"/>
    <col min="9219" max="9219" width="12" style="1" customWidth="1"/>
    <col min="9220" max="9220" width="15.85546875" style="1" customWidth="1"/>
    <col min="9221" max="9221" width="10.28515625" style="1" customWidth="1"/>
    <col min="9222" max="9222" width="12.28515625" style="1" customWidth="1"/>
    <col min="9223" max="9223" width="16.85546875" style="1" customWidth="1"/>
    <col min="9224" max="9224" width="17.28515625" style="1" customWidth="1"/>
    <col min="9225" max="9225" width="21.7109375" style="1" customWidth="1"/>
    <col min="9226" max="9226" width="0.7109375" style="1" customWidth="1"/>
    <col min="9227" max="9227" width="11.28515625" style="1" customWidth="1"/>
    <col min="9228" max="9228" width="6.28515625" style="1" customWidth="1"/>
    <col min="9229" max="9229" width="16" style="1" customWidth="1"/>
    <col min="9230" max="9230" width="14.5703125" style="1" customWidth="1"/>
    <col min="9231" max="9231" width="13.7109375" style="1" customWidth="1"/>
    <col min="9232" max="9472" width="9.140625" style="1"/>
    <col min="9473" max="9473" width="59" style="1" customWidth="1"/>
    <col min="9474" max="9474" width="11.5703125" style="1" customWidth="1"/>
    <col min="9475" max="9475" width="12" style="1" customWidth="1"/>
    <col min="9476" max="9476" width="15.85546875" style="1" customWidth="1"/>
    <col min="9477" max="9477" width="10.28515625" style="1" customWidth="1"/>
    <col min="9478" max="9478" width="12.28515625" style="1" customWidth="1"/>
    <col min="9479" max="9479" width="16.85546875" style="1" customWidth="1"/>
    <col min="9480" max="9480" width="17.28515625" style="1" customWidth="1"/>
    <col min="9481" max="9481" width="21.7109375" style="1" customWidth="1"/>
    <col min="9482" max="9482" width="0.7109375" style="1" customWidth="1"/>
    <col min="9483" max="9483" width="11.28515625" style="1" customWidth="1"/>
    <col min="9484" max="9484" width="6.28515625" style="1" customWidth="1"/>
    <col min="9485" max="9485" width="16" style="1" customWidth="1"/>
    <col min="9486" max="9486" width="14.5703125" style="1" customWidth="1"/>
    <col min="9487" max="9487" width="13.7109375" style="1" customWidth="1"/>
    <col min="9488" max="9728" width="9.140625" style="1"/>
    <col min="9729" max="9729" width="59" style="1" customWidth="1"/>
    <col min="9730" max="9730" width="11.5703125" style="1" customWidth="1"/>
    <col min="9731" max="9731" width="12" style="1" customWidth="1"/>
    <col min="9732" max="9732" width="15.85546875" style="1" customWidth="1"/>
    <col min="9733" max="9733" width="10.28515625" style="1" customWidth="1"/>
    <col min="9734" max="9734" width="12.28515625" style="1" customWidth="1"/>
    <col min="9735" max="9735" width="16.85546875" style="1" customWidth="1"/>
    <col min="9736" max="9736" width="17.28515625" style="1" customWidth="1"/>
    <col min="9737" max="9737" width="21.7109375" style="1" customWidth="1"/>
    <col min="9738" max="9738" width="0.7109375" style="1" customWidth="1"/>
    <col min="9739" max="9739" width="11.28515625" style="1" customWidth="1"/>
    <col min="9740" max="9740" width="6.28515625" style="1" customWidth="1"/>
    <col min="9741" max="9741" width="16" style="1" customWidth="1"/>
    <col min="9742" max="9742" width="14.5703125" style="1" customWidth="1"/>
    <col min="9743" max="9743" width="13.7109375" style="1" customWidth="1"/>
    <col min="9744" max="9984" width="9.140625" style="1"/>
    <col min="9985" max="9985" width="59" style="1" customWidth="1"/>
    <col min="9986" max="9986" width="11.5703125" style="1" customWidth="1"/>
    <col min="9987" max="9987" width="12" style="1" customWidth="1"/>
    <col min="9988" max="9988" width="15.85546875" style="1" customWidth="1"/>
    <col min="9989" max="9989" width="10.28515625" style="1" customWidth="1"/>
    <col min="9990" max="9990" width="12.28515625" style="1" customWidth="1"/>
    <col min="9991" max="9991" width="16.85546875" style="1" customWidth="1"/>
    <col min="9992" max="9992" width="17.28515625" style="1" customWidth="1"/>
    <col min="9993" max="9993" width="21.7109375" style="1" customWidth="1"/>
    <col min="9994" max="9994" width="0.7109375" style="1" customWidth="1"/>
    <col min="9995" max="9995" width="11.28515625" style="1" customWidth="1"/>
    <col min="9996" max="9996" width="6.28515625" style="1" customWidth="1"/>
    <col min="9997" max="9997" width="16" style="1" customWidth="1"/>
    <col min="9998" max="9998" width="14.5703125" style="1" customWidth="1"/>
    <col min="9999" max="9999" width="13.7109375" style="1" customWidth="1"/>
    <col min="10000" max="10240" width="9.140625" style="1"/>
    <col min="10241" max="10241" width="59" style="1" customWidth="1"/>
    <col min="10242" max="10242" width="11.5703125" style="1" customWidth="1"/>
    <col min="10243" max="10243" width="12" style="1" customWidth="1"/>
    <col min="10244" max="10244" width="15.85546875" style="1" customWidth="1"/>
    <col min="10245" max="10245" width="10.28515625" style="1" customWidth="1"/>
    <col min="10246" max="10246" width="12.28515625" style="1" customWidth="1"/>
    <col min="10247" max="10247" width="16.85546875" style="1" customWidth="1"/>
    <col min="10248" max="10248" width="17.28515625" style="1" customWidth="1"/>
    <col min="10249" max="10249" width="21.7109375" style="1" customWidth="1"/>
    <col min="10250" max="10250" width="0.7109375" style="1" customWidth="1"/>
    <col min="10251" max="10251" width="11.28515625" style="1" customWidth="1"/>
    <col min="10252" max="10252" width="6.28515625" style="1" customWidth="1"/>
    <col min="10253" max="10253" width="16" style="1" customWidth="1"/>
    <col min="10254" max="10254" width="14.5703125" style="1" customWidth="1"/>
    <col min="10255" max="10255" width="13.7109375" style="1" customWidth="1"/>
    <col min="10256" max="10496" width="9.140625" style="1"/>
    <col min="10497" max="10497" width="59" style="1" customWidth="1"/>
    <col min="10498" max="10498" width="11.5703125" style="1" customWidth="1"/>
    <col min="10499" max="10499" width="12" style="1" customWidth="1"/>
    <col min="10500" max="10500" width="15.85546875" style="1" customWidth="1"/>
    <col min="10501" max="10501" width="10.28515625" style="1" customWidth="1"/>
    <col min="10502" max="10502" width="12.28515625" style="1" customWidth="1"/>
    <col min="10503" max="10503" width="16.85546875" style="1" customWidth="1"/>
    <col min="10504" max="10504" width="17.28515625" style="1" customWidth="1"/>
    <col min="10505" max="10505" width="21.7109375" style="1" customWidth="1"/>
    <col min="10506" max="10506" width="0.7109375" style="1" customWidth="1"/>
    <col min="10507" max="10507" width="11.28515625" style="1" customWidth="1"/>
    <col min="10508" max="10508" width="6.28515625" style="1" customWidth="1"/>
    <col min="10509" max="10509" width="16" style="1" customWidth="1"/>
    <col min="10510" max="10510" width="14.5703125" style="1" customWidth="1"/>
    <col min="10511" max="10511" width="13.7109375" style="1" customWidth="1"/>
    <col min="10512" max="10752" width="9.140625" style="1"/>
    <col min="10753" max="10753" width="59" style="1" customWidth="1"/>
    <col min="10754" max="10754" width="11.5703125" style="1" customWidth="1"/>
    <col min="10755" max="10755" width="12" style="1" customWidth="1"/>
    <col min="10756" max="10756" width="15.85546875" style="1" customWidth="1"/>
    <col min="10757" max="10757" width="10.28515625" style="1" customWidth="1"/>
    <col min="10758" max="10758" width="12.28515625" style="1" customWidth="1"/>
    <col min="10759" max="10759" width="16.85546875" style="1" customWidth="1"/>
    <col min="10760" max="10760" width="17.28515625" style="1" customWidth="1"/>
    <col min="10761" max="10761" width="21.7109375" style="1" customWidth="1"/>
    <col min="10762" max="10762" width="0.7109375" style="1" customWidth="1"/>
    <col min="10763" max="10763" width="11.28515625" style="1" customWidth="1"/>
    <col min="10764" max="10764" width="6.28515625" style="1" customWidth="1"/>
    <col min="10765" max="10765" width="16" style="1" customWidth="1"/>
    <col min="10766" max="10766" width="14.5703125" style="1" customWidth="1"/>
    <col min="10767" max="10767" width="13.7109375" style="1" customWidth="1"/>
    <col min="10768" max="11008" width="9.140625" style="1"/>
    <col min="11009" max="11009" width="59" style="1" customWidth="1"/>
    <col min="11010" max="11010" width="11.5703125" style="1" customWidth="1"/>
    <col min="11011" max="11011" width="12" style="1" customWidth="1"/>
    <col min="11012" max="11012" width="15.85546875" style="1" customWidth="1"/>
    <col min="11013" max="11013" width="10.28515625" style="1" customWidth="1"/>
    <col min="11014" max="11014" width="12.28515625" style="1" customWidth="1"/>
    <col min="11015" max="11015" width="16.85546875" style="1" customWidth="1"/>
    <col min="11016" max="11016" width="17.28515625" style="1" customWidth="1"/>
    <col min="11017" max="11017" width="21.7109375" style="1" customWidth="1"/>
    <col min="11018" max="11018" width="0.7109375" style="1" customWidth="1"/>
    <col min="11019" max="11019" width="11.28515625" style="1" customWidth="1"/>
    <col min="11020" max="11020" width="6.28515625" style="1" customWidth="1"/>
    <col min="11021" max="11021" width="16" style="1" customWidth="1"/>
    <col min="11022" max="11022" width="14.5703125" style="1" customWidth="1"/>
    <col min="11023" max="11023" width="13.7109375" style="1" customWidth="1"/>
    <col min="11024" max="11264" width="9.140625" style="1"/>
    <col min="11265" max="11265" width="59" style="1" customWidth="1"/>
    <col min="11266" max="11266" width="11.5703125" style="1" customWidth="1"/>
    <col min="11267" max="11267" width="12" style="1" customWidth="1"/>
    <col min="11268" max="11268" width="15.85546875" style="1" customWidth="1"/>
    <col min="11269" max="11269" width="10.28515625" style="1" customWidth="1"/>
    <col min="11270" max="11270" width="12.28515625" style="1" customWidth="1"/>
    <col min="11271" max="11271" width="16.85546875" style="1" customWidth="1"/>
    <col min="11272" max="11272" width="17.28515625" style="1" customWidth="1"/>
    <col min="11273" max="11273" width="21.7109375" style="1" customWidth="1"/>
    <col min="11274" max="11274" width="0.7109375" style="1" customWidth="1"/>
    <col min="11275" max="11275" width="11.28515625" style="1" customWidth="1"/>
    <col min="11276" max="11276" width="6.28515625" style="1" customWidth="1"/>
    <col min="11277" max="11277" width="16" style="1" customWidth="1"/>
    <col min="11278" max="11278" width="14.5703125" style="1" customWidth="1"/>
    <col min="11279" max="11279" width="13.7109375" style="1" customWidth="1"/>
    <col min="11280" max="11520" width="9.140625" style="1"/>
    <col min="11521" max="11521" width="59" style="1" customWidth="1"/>
    <col min="11522" max="11522" width="11.5703125" style="1" customWidth="1"/>
    <col min="11523" max="11523" width="12" style="1" customWidth="1"/>
    <col min="11524" max="11524" width="15.85546875" style="1" customWidth="1"/>
    <col min="11525" max="11525" width="10.28515625" style="1" customWidth="1"/>
    <col min="11526" max="11526" width="12.28515625" style="1" customWidth="1"/>
    <col min="11527" max="11527" width="16.85546875" style="1" customWidth="1"/>
    <col min="11528" max="11528" width="17.28515625" style="1" customWidth="1"/>
    <col min="11529" max="11529" width="21.7109375" style="1" customWidth="1"/>
    <col min="11530" max="11530" width="0.7109375" style="1" customWidth="1"/>
    <col min="11531" max="11531" width="11.28515625" style="1" customWidth="1"/>
    <col min="11532" max="11532" width="6.28515625" style="1" customWidth="1"/>
    <col min="11533" max="11533" width="16" style="1" customWidth="1"/>
    <col min="11534" max="11534" width="14.5703125" style="1" customWidth="1"/>
    <col min="11535" max="11535" width="13.7109375" style="1" customWidth="1"/>
    <col min="11536" max="11776" width="9.140625" style="1"/>
    <col min="11777" max="11777" width="59" style="1" customWidth="1"/>
    <col min="11778" max="11778" width="11.5703125" style="1" customWidth="1"/>
    <col min="11779" max="11779" width="12" style="1" customWidth="1"/>
    <col min="11780" max="11780" width="15.85546875" style="1" customWidth="1"/>
    <col min="11781" max="11781" width="10.28515625" style="1" customWidth="1"/>
    <col min="11782" max="11782" width="12.28515625" style="1" customWidth="1"/>
    <col min="11783" max="11783" width="16.85546875" style="1" customWidth="1"/>
    <col min="11784" max="11784" width="17.28515625" style="1" customWidth="1"/>
    <col min="11785" max="11785" width="21.7109375" style="1" customWidth="1"/>
    <col min="11786" max="11786" width="0.7109375" style="1" customWidth="1"/>
    <col min="11787" max="11787" width="11.28515625" style="1" customWidth="1"/>
    <col min="11788" max="11788" width="6.28515625" style="1" customWidth="1"/>
    <col min="11789" max="11789" width="16" style="1" customWidth="1"/>
    <col min="11790" max="11790" width="14.5703125" style="1" customWidth="1"/>
    <col min="11791" max="11791" width="13.7109375" style="1" customWidth="1"/>
    <col min="11792" max="12032" width="9.140625" style="1"/>
    <col min="12033" max="12033" width="59" style="1" customWidth="1"/>
    <col min="12034" max="12034" width="11.5703125" style="1" customWidth="1"/>
    <col min="12035" max="12035" width="12" style="1" customWidth="1"/>
    <col min="12036" max="12036" width="15.85546875" style="1" customWidth="1"/>
    <col min="12037" max="12037" width="10.28515625" style="1" customWidth="1"/>
    <col min="12038" max="12038" width="12.28515625" style="1" customWidth="1"/>
    <col min="12039" max="12039" width="16.85546875" style="1" customWidth="1"/>
    <col min="12040" max="12040" width="17.28515625" style="1" customWidth="1"/>
    <col min="12041" max="12041" width="21.7109375" style="1" customWidth="1"/>
    <col min="12042" max="12042" width="0.7109375" style="1" customWidth="1"/>
    <col min="12043" max="12043" width="11.28515625" style="1" customWidth="1"/>
    <col min="12044" max="12044" width="6.28515625" style="1" customWidth="1"/>
    <col min="12045" max="12045" width="16" style="1" customWidth="1"/>
    <col min="12046" max="12046" width="14.5703125" style="1" customWidth="1"/>
    <col min="12047" max="12047" width="13.7109375" style="1" customWidth="1"/>
    <col min="12048" max="12288" width="9.140625" style="1"/>
    <col min="12289" max="12289" width="59" style="1" customWidth="1"/>
    <col min="12290" max="12290" width="11.5703125" style="1" customWidth="1"/>
    <col min="12291" max="12291" width="12" style="1" customWidth="1"/>
    <col min="12292" max="12292" width="15.85546875" style="1" customWidth="1"/>
    <col min="12293" max="12293" width="10.28515625" style="1" customWidth="1"/>
    <col min="12294" max="12294" width="12.28515625" style="1" customWidth="1"/>
    <col min="12295" max="12295" width="16.85546875" style="1" customWidth="1"/>
    <col min="12296" max="12296" width="17.28515625" style="1" customWidth="1"/>
    <col min="12297" max="12297" width="21.7109375" style="1" customWidth="1"/>
    <col min="12298" max="12298" width="0.7109375" style="1" customWidth="1"/>
    <col min="12299" max="12299" width="11.28515625" style="1" customWidth="1"/>
    <col min="12300" max="12300" width="6.28515625" style="1" customWidth="1"/>
    <col min="12301" max="12301" width="16" style="1" customWidth="1"/>
    <col min="12302" max="12302" width="14.5703125" style="1" customWidth="1"/>
    <col min="12303" max="12303" width="13.7109375" style="1" customWidth="1"/>
    <col min="12304" max="12544" width="9.140625" style="1"/>
    <col min="12545" max="12545" width="59" style="1" customWidth="1"/>
    <col min="12546" max="12546" width="11.5703125" style="1" customWidth="1"/>
    <col min="12547" max="12547" width="12" style="1" customWidth="1"/>
    <col min="12548" max="12548" width="15.85546875" style="1" customWidth="1"/>
    <col min="12549" max="12549" width="10.28515625" style="1" customWidth="1"/>
    <col min="12550" max="12550" width="12.28515625" style="1" customWidth="1"/>
    <col min="12551" max="12551" width="16.85546875" style="1" customWidth="1"/>
    <col min="12552" max="12552" width="17.28515625" style="1" customWidth="1"/>
    <col min="12553" max="12553" width="21.7109375" style="1" customWidth="1"/>
    <col min="12554" max="12554" width="0.7109375" style="1" customWidth="1"/>
    <col min="12555" max="12555" width="11.28515625" style="1" customWidth="1"/>
    <col min="12556" max="12556" width="6.28515625" style="1" customWidth="1"/>
    <col min="12557" max="12557" width="16" style="1" customWidth="1"/>
    <col min="12558" max="12558" width="14.5703125" style="1" customWidth="1"/>
    <col min="12559" max="12559" width="13.7109375" style="1" customWidth="1"/>
    <col min="12560" max="12800" width="9.140625" style="1"/>
    <col min="12801" max="12801" width="59" style="1" customWidth="1"/>
    <col min="12802" max="12802" width="11.5703125" style="1" customWidth="1"/>
    <col min="12803" max="12803" width="12" style="1" customWidth="1"/>
    <col min="12804" max="12804" width="15.85546875" style="1" customWidth="1"/>
    <col min="12805" max="12805" width="10.28515625" style="1" customWidth="1"/>
    <col min="12806" max="12806" width="12.28515625" style="1" customWidth="1"/>
    <col min="12807" max="12807" width="16.85546875" style="1" customWidth="1"/>
    <col min="12808" max="12808" width="17.28515625" style="1" customWidth="1"/>
    <col min="12809" max="12809" width="21.7109375" style="1" customWidth="1"/>
    <col min="12810" max="12810" width="0.7109375" style="1" customWidth="1"/>
    <col min="12811" max="12811" width="11.28515625" style="1" customWidth="1"/>
    <col min="12812" max="12812" width="6.28515625" style="1" customWidth="1"/>
    <col min="12813" max="12813" width="16" style="1" customWidth="1"/>
    <col min="12814" max="12814" width="14.5703125" style="1" customWidth="1"/>
    <col min="12815" max="12815" width="13.7109375" style="1" customWidth="1"/>
    <col min="12816" max="13056" width="9.140625" style="1"/>
    <col min="13057" max="13057" width="59" style="1" customWidth="1"/>
    <col min="13058" max="13058" width="11.5703125" style="1" customWidth="1"/>
    <col min="13059" max="13059" width="12" style="1" customWidth="1"/>
    <col min="13060" max="13060" width="15.85546875" style="1" customWidth="1"/>
    <col min="13061" max="13061" width="10.28515625" style="1" customWidth="1"/>
    <col min="13062" max="13062" width="12.28515625" style="1" customWidth="1"/>
    <col min="13063" max="13063" width="16.85546875" style="1" customWidth="1"/>
    <col min="13064" max="13064" width="17.28515625" style="1" customWidth="1"/>
    <col min="13065" max="13065" width="21.7109375" style="1" customWidth="1"/>
    <col min="13066" max="13066" width="0.7109375" style="1" customWidth="1"/>
    <col min="13067" max="13067" width="11.28515625" style="1" customWidth="1"/>
    <col min="13068" max="13068" width="6.28515625" style="1" customWidth="1"/>
    <col min="13069" max="13069" width="16" style="1" customWidth="1"/>
    <col min="13070" max="13070" width="14.5703125" style="1" customWidth="1"/>
    <col min="13071" max="13071" width="13.7109375" style="1" customWidth="1"/>
    <col min="13072" max="13312" width="9.140625" style="1"/>
    <col min="13313" max="13313" width="59" style="1" customWidth="1"/>
    <col min="13314" max="13314" width="11.5703125" style="1" customWidth="1"/>
    <col min="13315" max="13315" width="12" style="1" customWidth="1"/>
    <col min="13316" max="13316" width="15.85546875" style="1" customWidth="1"/>
    <col min="13317" max="13317" width="10.28515625" style="1" customWidth="1"/>
    <col min="13318" max="13318" width="12.28515625" style="1" customWidth="1"/>
    <col min="13319" max="13319" width="16.85546875" style="1" customWidth="1"/>
    <col min="13320" max="13320" width="17.28515625" style="1" customWidth="1"/>
    <col min="13321" max="13321" width="21.7109375" style="1" customWidth="1"/>
    <col min="13322" max="13322" width="0.7109375" style="1" customWidth="1"/>
    <col min="13323" max="13323" width="11.28515625" style="1" customWidth="1"/>
    <col min="13324" max="13324" width="6.28515625" style="1" customWidth="1"/>
    <col min="13325" max="13325" width="16" style="1" customWidth="1"/>
    <col min="13326" max="13326" width="14.5703125" style="1" customWidth="1"/>
    <col min="13327" max="13327" width="13.7109375" style="1" customWidth="1"/>
    <col min="13328" max="13568" width="9.140625" style="1"/>
    <col min="13569" max="13569" width="59" style="1" customWidth="1"/>
    <col min="13570" max="13570" width="11.5703125" style="1" customWidth="1"/>
    <col min="13571" max="13571" width="12" style="1" customWidth="1"/>
    <col min="13572" max="13572" width="15.85546875" style="1" customWidth="1"/>
    <col min="13573" max="13573" width="10.28515625" style="1" customWidth="1"/>
    <col min="13574" max="13574" width="12.28515625" style="1" customWidth="1"/>
    <col min="13575" max="13575" width="16.85546875" style="1" customWidth="1"/>
    <col min="13576" max="13576" width="17.28515625" style="1" customWidth="1"/>
    <col min="13577" max="13577" width="21.7109375" style="1" customWidth="1"/>
    <col min="13578" max="13578" width="0.7109375" style="1" customWidth="1"/>
    <col min="13579" max="13579" width="11.28515625" style="1" customWidth="1"/>
    <col min="13580" max="13580" width="6.28515625" style="1" customWidth="1"/>
    <col min="13581" max="13581" width="16" style="1" customWidth="1"/>
    <col min="13582" max="13582" width="14.5703125" style="1" customWidth="1"/>
    <col min="13583" max="13583" width="13.7109375" style="1" customWidth="1"/>
    <col min="13584" max="13824" width="9.140625" style="1"/>
    <col min="13825" max="13825" width="59" style="1" customWidth="1"/>
    <col min="13826" max="13826" width="11.5703125" style="1" customWidth="1"/>
    <col min="13827" max="13827" width="12" style="1" customWidth="1"/>
    <col min="13828" max="13828" width="15.85546875" style="1" customWidth="1"/>
    <col min="13829" max="13829" width="10.28515625" style="1" customWidth="1"/>
    <col min="13830" max="13830" width="12.28515625" style="1" customWidth="1"/>
    <col min="13831" max="13831" width="16.85546875" style="1" customWidth="1"/>
    <col min="13832" max="13832" width="17.28515625" style="1" customWidth="1"/>
    <col min="13833" max="13833" width="21.7109375" style="1" customWidth="1"/>
    <col min="13834" max="13834" width="0.7109375" style="1" customWidth="1"/>
    <col min="13835" max="13835" width="11.28515625" style="1" customWidth="1"/>
    <col min="13836" max="13836" width="6.28515625" style="1" customWidth="1"/>
    <col min="13837" max="13837" width="16" style="1" customWidth="1"/>
    <col min="13838" max="13838" width="14.5703125" style="1" customWidth="1"/>
    <col min="13839" max="13839" width="13.7109375" style="1" customWidth="1"/>
    <col min="13840" max="14080" width="9.140625" style="1"/>
    <col min="14081" max="14081" width="59" style="1" customWidth="1"/>
    <col min="14082" max="14082" width="11.5703125" style="1" customWidth="1"/>
    <col min="14083" max="14083" width="12" style="1" customWidth="1"/>
    <col min="14084" max="14084" width="15.85546875" style="1" customWidth="1"/>
    <col min="14085" max="14085" width="10.28515625" style="1" customWidth="1"/>
    <col min="14086" max="14086" width="12.28515625" style="1" customWidth="1"/>
    <col min="14087" max="14087" width="16.85546875" style="1" customWidth="1"/>
    <col min="14088" max="14088" width="17.28515625" style="1" customWidth="1"/>
    <col min="14089" max="14089" width="21.7109375" style="1" customWidth="1"/>
    <col min="14090" max="14090" width="0.7109375" style="1" customWidth="1"/>
    <col min="14091" max="14091" width="11.28515625" style="1" customWidth="1"/>
    <col min="14092" max="14092" width="6.28515625" style="1" customWidth="1"/>
    <col min="14093" max="14093" width="16" style="1" customWidth="1"/>
    <col min="14094" max="14094" width="14.5703125" style="1" customWidth="1"/>
    <col min="14095" max="14095" width="13.7109375" style="1" customWidth="1"/>
    <col min="14096" max="14336" width="9.140625" style="1"/>
    <col min="14337" max="14337" width="59" style="1" customWidth="1"/>
    <col min="14338" max="14338" width="11.5703125" style="1" customWidth="1"/>
    <col min="14339" max="14339" width="12" style="1" customWidth="1"/>
    <col min="14340" max="14340" width="15.85546875" style="1" customWidth="1"/>
    <col min="14341" max="14341" width="10.28515625" style="1" customWidth="1"/>
    <col min="14342" max="14342" width="12.28515625" style="1" customWidth="1"/>
    <col min="14343" max="14343" width="16.85546875" style="1" customWidth="1"/>
    <col min="14344" max="14344" width="17.28515625" style="1" customWidth="1"/>
    <col min="14345" max="14345" width="21.7109375" style="1" customWidth="1"/>
    <col min="14346" max="14346" width="0.7109375" style="1" customWidth="1"/>
    <col min="14347" max="14347" width="11.28515625" style="1" customWidth="1"/>
    <col min="14348" max="14348" width="6.28515625" style="1" customWidth="1"/>
    <col min="14349" max="14349" width="16" style="1" customWidth="1"/>
    <col min="14350" max="14350" width="14.5703125" style="1" customWidth="1"/>
    <col min="14351" max="14351" width="13.7109375" style="1" customWidth="1"/>
    <col min="14352" max="14592" width="9.140625" style="1"/>
    <col min="14593" max="14593" width="59" style="1" customWidth="1"/>
    <col min="14594" max="14594" width="11.5703125" style="1" customWidth="1"/>
    <col min="14595" max="14595" width="12" style="1" customWidth="1"/>
    <col min="14596" max="14596" width="15.85546875" style="1" customWidth="1"/>
    <col min="14597" max="14597" width="10.28515625" style="1" customWidth="1"/>
    <col min="14598" max="14598" width="12.28515625" style="1" customWidth="1"/>
    <col min="14599" max="14599" width="16.85546875" style="1" customWidth="1"/>
    <col min="14600" max="14600" width="17.28515625" style="1" customWidth="1"/>
    <col min="14601" max="14601" width="21.7109375" style="1" customWidth="1"/>
    <col min="14602" max="14602" width="0.7109375" style="1" customWidth="1"/>
    <col min="14603" max="14603" width="11.28515625" style="1" customWidth="1"/>
    <col min="14604" max="14604" width="6.28515625" style="1" customWidth="1"/>
    <col min="14605" max="14605" width="16" style="1" customWidth="1"/>
    <col min="14606" max="14606" width="14.5703125" style="1" customWidth="1"/>
    <col min="14607" max="14607" width="13.7109375" style="1" customWidth="1"/>
    <col min="14608" max="14848" width="9.140625" style="1"/>
    <col min="14849" max="14849" width="59" style="1" customWidth="1"/>
    <col min="14850" max="14850" width="11.5703125" style="1" customWidth="1"/>
    <col min="14851" max="14851" width="12" style="1" customWidth="1"/>
    <col min="14852" max="14852" width="15.85546875" style="1" customWidth="1"/>
    <col min="14853" max="14853" width="10.28515625" style="1" customWidth="1"/>
    <col min="14854" max="14854" width="12.28515625" style="1" customWidth="1"/>
    <col min="14855" max="14855" width="16.85546875" style="1" customWidth="1"/>
    <col min="14856" max="14856" width="17.28515625" style="1" customWidth="1"/>
    <col min="14857" max="14857" width="21.7109375" style="1" customWidth="1"/>
    <col min="14858" max="14858" width="0.7109375" style="1" customWidth="1"/>
    <col min="14859" max="14859" width="11.28515625" style="1" customWidth="1"/>
    <col min="14860" max="14860" width="6.28515625" style="1" customWidth="1"/>
    <col min="14861" max="14861" width="16" style="1" customWidth="1"/>
    <col min="14862" max="14862" width="14.5703125" style="1" customWidth="1"/>
    <col min="14863" max="14863" width="13.7109375" style="1" customWidth="1"/>
    <col min="14864" max="15104" width="9.140625" style="1"/>
    <col min="15105" max="15105" width="59" style="1" customWidth="1"/>
    <col min="15106" max="15106" width="11.5703125" style="1" customWidth="1"/>
    <col min="15107" max="15107" width="12" style="1" customWidth="1"/>
    <col min="15108" max="15108" width="15.85546875" style="1" customWidth="1"/>
    <col min="15109" max="15109" width="10.28515625" style="1" customWidth="1"/>
    <col min="15110" max="15110" width="12.28515625" style="1" customWidth="1"/>
    <col min="15111" max="15111" width="16.85546875" style="1" customWidth="1"/>
    <col min="15112" max="15112" width="17.28515625" style="1" customWidth="1"/>
    <col min="15113" max="15113" width="21.7109375" style="1" customWidth="1"/>
    <col min="15114" max="15114" width="0.7109375" style="1" customWidth="1"/>
    <col min="15115" max="15115" width="11.28515625" style="1" customWidth="1"/>
    <col min="15116" max="15116" width="6.28515625" style="1" customWidth="1"/>
    <col min="15117" max="15117" width="16" style="1" customWidth="1"/>
    <col min="15118" max="15118" width="14.5703125" style="1" customWidth="1"/>
    <col min="15119" max="15119" width="13.7109375" style="1" customWidth="1"/>
    <col min="15120" max="15360" width="9.140625" style="1"/>
    <col min="15361" max="15361" width="59" style="1" customWidth="1"/>
    <col min="15362" max="15362" width="11.5703125" style="1" customWidth="1"/>
    <col min="15363" max="15363" width="12" style="1" customWidth="1"/>
    <col min="15364" max="15364" width="15.85546875" style="1" customWidth="1"/>
    <col min="15365" max="15365" width="10.28515625" style="1" customWidth="1"/>
    <col min="15366" max="15366" width="12.28515625" style="1" customWidth="1"/>
    <col min="15367" max="15367" width="16.85546875" style="1" customWidth="1"/>
    <col min="15368" max="15368" width="17.28515625" style="1" customWidth="1"/>
    <col min="15369" max="15369" width="21.7109375" style="1" customWidth="1"/>
    <col min="15370" max="15370" width="0.7109375" style="1" customWidth="1"/>
    <col min="15371" max="15371" width="11.28515625" style="1" customWidth="1"/>
    <col min="15372" max="15372" width="6.28515625" style="1" customWidth="1"/>
    <col min="15373" max="15373" width="16" style="1" customWidth="1"/>
    <col min="15374" max="15374" width="14.5703125" style="1" customWidth="1"/>
    <col min="15375" max="15375" width="13.7109375" style="1" customWidth="1"/>
    <col min="15376" max="15616" width="9.140625" style="1"/>
    <col min="15617" max="15617" width="59" style="1" customWidth="1"/>
    <col min="15618" max="15618" width="11.5703125" style="1" customWidth="1"/>
    <col min="15619" max="15619" width="12" style="1" customWidth="1"/>
    <col min="15620" max="15620" width="15.85546875" style="1" customWidth="1"/>
    <col min="15621" max="15621" width="10.28515625" style="1" customWidth="1"/>
    <col min="15622" max="15622" width="12.28515625" style="1" customWidth="1"/>
    <col min="15623" max="15623" width="16.85546875" style="1" customWidth="1"/>
    <col min="15624" max="15624" width="17.28515625" style="1" customWidth="1"/>
    <col min="15625" max="15625" width="21.7109375" style="1" customWidth="1"/>
    <col min="15626" max="15626" width="0.7109375" style="1" customWidth="1"/>
    <col min="15627" max="15627" width="11.28515625" style="1" customWidth="1"/>
    <col min="15628" max="15628" width="6.28515625" style="1" customWidth="1"/>
    <col min="15629" max="15629" width="16" style="1" customWidth="1"/>
    <col min="15630" max="15630" width="14.5703125" style="1" customWidth="1"/>
    <col min="15631" max="15631" width="13.7109375" style="1" customWidth="1"/>
    <col min="15632" max="15872" width="9.140625" style="1"/>
    <col min="15873" max="15873" width="59" style="1" customWidth="1"/>
    <col min="15874" max="15874" width="11.5703125" style="1" customWidth="1"/>
    <col min="15875" max="15875" width="12" style="1" customWidth="1"/>
    <col min="15876" max="15876" width="15.85546875" style="1" customWidth="1"/>
    <col min="15877" max="15877" width="10.28515625" style="1" customWidth="1"/>
    <col min="15878" max="15878" width="12.28515625" style="1" customWidth="1"/>
    <col min="15879" max="15879" width="16.85546875" style="1" customWidth="1"/>
    <col min="15880" max="15880" width="17.28515625" style="1" customWidth="1"/>
    <col min="15881" max="15881" width="21.7109375" style="1" customWidth="1"/>
    <col min="15882" max="15882" width="0.7109375" style="1" customWidth="1"/>
    <col min="15883" max="15883" width="11.28515625" style="1" customWidth="1"/>
    <col min="15884" max="15884" width="6.28515625" style="1" customWidth="1"/>
    <col min="15885" max="15885" width="16" style="1" customWidth="1"/>
    <col min="15886" max="15886" width="14.5703125" style="1" customWidth="1"/>
    <col min="15887" max="15887" width="13.7109375" style="1" customWidth="1"/>
    <col min="15888" max="16128" width="9.140625" style="1"/>
    <col min="16129" max="16129" width="59" style="1" customWidth="1"/>
    <col min="16130" max="16130" width="11.5703125" style="1" customWidth="1"/>
    <col min="16131" max="16131" width="12" style="1" customWidth="1"/>
    <col min="16132" max="16132" width="15.85546875" style="1" customWidth="1"/>
    <col min="16133" max="16133" width="10.28515625" style="1" customWidth="1"/>
    <col min="16134" max="16134" width="12.28515625" style="1" customWidth="1"/>
    <col min="16135" max="16135" width="16.85546875" style="1" customWidth="1"/>
    <col min="16136" max="16136" width="17.28515625" style="1" customWidth="1"/>
    <col min="16137" max="16137" width="21.7109375" style="1" customWidth="1"/>
    <col min="16138" max="16138" width="0.7109375" style="1" customWidth="1"/>
    <col min="16139" max="16139" width="11.28515625" style="1" customWidth="1"/>
    <col min="16140" max="16140" width="6.28515625" style="1" customWidth="1"/>
    <col min="16141" max="16141" width="16" style="1" customWidth="1"/>
    <col min="16142" max="16142" width="14.5703125" style="1" customWidth="1"/>
    <col min="16143" max="16143" width="13.7109375" style="1" customWidth="1"/>
    <col min="16144" max="16384" width="9.140625" style="1"/>
  </cols>
  <sheetData>
    <row r="1" spans="1:13" ht="18.75">
      <c r="E1" s="4" t="s">
        <v>0</v>
      </c>
      <c r="F1" s="4"/>
      <c r="H1" s="6"/>
    </row>
    <row r="2" spans="1:13" ht="18.75">
      <c r="E2" s="146" t="s">
        <v>50</v>
      </c>
      <c r="F2" s="146"/>
      <c r="G2" s="146"/>
      <c r="H2" s="146"/>
    </row>
    <row r="3" spans="1:13" ht="18.75">
      <c r="A3" s="83"/>
      <c r="E3" s="147" t="s">
        <v>51</v>
      </c>
      <c r="F3" s="147"/>
      <c r="G3" s="147"/>
      <c r="H3" s="147"/>
    </row>
    <row r="4" spans="1:13" ht="18.75">
      <c r="E4" s="147" t="s">
        <v>61</v>
      </c>
      <c r="F4" s="147"/>
      <c r="G4" s="147"/>
      <c r="H4" s="147"/>
    </row>
    <row r="5" spans="1:13" ht="18.75">
      <c r="F5" s="8"/>
      <c r="G5" s="9"/>
      <c r="H5" s="6"/>
    </row>
    <row r="6" spans="1:13" ht="18.75">
      <c r="F6" s="2" t="s">
        <v>2</v>
      </c>
      <c r="G6" s="10"/>
      <c r="H6" s="6"/>
    </row>
    <row r="7" spans="1:13" ht="82.9" customHeight="1">
      <c r="E7" s="148" t="s">
        <v>63</v>
      </c>
      <c r="F7" s="148"/>
      <c r="G7" s="148"/>
      <c r="H7" s="148"/>
      <c r="I7" s="148"/>
    </row>
    <row r="8" spans="1:13" ht="22.5">
      <c r="A8" s="149" t="s">
        <v>3</v>
      </c>
      <c r="B8" s="149"/>
      <c r="C8" s="149"/>
      <c r="D8" s="149"/>
      <c r="E8" s="149"/>
      <c r="F8" s="149"/>
      <c r="G8" s="149"/>
      <c r="H8" s="149"/>
      <c r="I8" s="149"/>
    </row>
    <row r="9" spans="1:13" ht="18.75">
      <c r="A9" s="8"/>
      <c r="B9" s="8"/>
      <c r="C9" s="8"/>
      <c r="D9" s="8"/>
      <c r="E9" s="8"/>
      <c r="F9" s="8"/>
      <c r="G9" s="11"/>
    </row>
    <row r="10" spans="1:13" ht="55.15" customHeight="1">
      <c r="A10" s="145" t="s">
        <v>44</v>
      </c>
      <c r="B10" s="145"/>
      <c r="C10" s="145"/>
      <c r="D10" s="145"/>
      <c r="E10" s="145"/>
      <c r="F10" s="145"/>
      <c r="G10" s="145"/>
      <c r="H10" s="145"/>
      <c r="I10" s="145"/>
    </row>
    <row r="11" spans="1:13">
      <c r="F11" s="12"/>
      <c r="G11" s="13"/>
    </row>
    <row r="12" spans="1:13" ht="20.25">
      <c r="A12" s="14" t="s">
        <v>4</v>
      </c>
      <c r="B12" s="150" t="s">
        <v>5</v>
      </c>
      <c r="C12" s="150"/>
      <c r="D12" s="150"/>
      <c r="E12" s="150"/>
      <c r="F12" s="150"/>
      <c r="G12" s="150"/>
      <c r="H12" s="150"/>
      <c r="I12" s="150"/>
    </row>
    <row r="13" spans="1:13" ht="20.25">
      <c r="A13" s="14"/>
      <c r="B13" s="15"/>
      <c r="C13" s="15"/>
      <c r="D13" s="15"/>
      <c r="E13" s="15"/>
      <c r="F13" s="15"/>
      <c r="G13" s="15"/>
    </row>
    <row r="14" spans="1:13" ht="36" customHeight="1">
      <c r="A14" s="14" t="s">
        <v>6</v>
      </c>
      <c r="B14" s="169" t="s">
        <v>62</v>
      </c>
      <c r="C14" s="169"/>
      <c r="D14" s="169"/>
      <c r="E14" s="169"/>
      <c r="F14" s="169"/>
      <c r="G14" s="169"/>
      <c r="H14" s="169"/>
      <c r="I14" s="169"/>
    </row>
    <row r="15" spans="1:13" ht="20.25">
      <c r="A15" s="14" t="s">
        <v>7</v>
      </c>
      <c r="B15" s="16" t="s">
        <v>8</v>
      </c>
      <c r="C15" s="16"/>
      <c r="D15" s="140"/>
      <c r="E15" s="140"/>
      <c r="F15" s="140"/>
      <c r="G15" s="18"/>
      <c r="H15" s="19"/>
      <c r="I15" s="19"/>
      <c r="L15" s="7"/>
      <c r="M15" s="7"/>
    </row>
    <row r="16" spans="1:13" ht="16.5" thickBot="1">
      <c r="A16" s="1" t="s">
        <v>9</v>
      </c>
      <c r="F16" s="12"/>
      <c r="G16" s="13"/>
      <c r="K16" s="13"/>
      <c r="L16" s="7"/>
      <c r="M16" s="7"/>
    </row>
    <row r="17" spans="1:20" s="20" customFormat="1" ht="19.5" thickBot="1">
      <c r="A17" s="152" t="s">
        <v>10</v>
      </c>
      <c r="B17" s="154" t="s">
        <v>11</v>
      </c>
      <c r="C17" s="155"/>
      <c r="D17" s="155"/>
      <c r="E17" s="155"/>
      <c r="F17" s="152" t="s">
        <v>12</v>
      </c>
      <c r="G17" s="156" t="s">
        <v>13</v>
      </c>
      <c r="H17" s="157"/>
      <c r="I17" s="158"/>
    </row>
    <row r="18" spans="1:20" s="20" customFormat="1" ht="64.5" thickBot="1">
      <c r="A18" s="153"/>
      <c r="B18" s="21" t="s">
        <v>14</v>
      </c>
      <c r="C18" s="22" t="s">
        <v>15</v>
      </c>
      <c r="D18" s="22" t="s">
        <v>16</v>
      </c>
      <c r="E18" s="22" t="s">
        <v>17</v>
      </c>
      <c r="F18" s="153"/>
      <c r="G18" s="23" t="s">
        <v>18</v>
      </c>
      <c r="H18" s="23" t="s">
        <v>19</v>
      </c>
      <c r="I18" s="23" t="s">
        <v>45</v>
      </c>
    </row>
    <row r="19" spans="1:20" s="28" customFormat="1" ht="12.75">
      <c r="A19" s="24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6">
        <v>8</v>
      </c>
      <c r="I19" s="27">
        <v>9</v>
      </c>
    </row>
    <row r="20" spans="1:20" s="28" customFormat="1" ht="19.5">
      <c r="A20" s="159" t="s">
        <v>20</v>
      </c>
      <c r="B20" s="160"/>
      <c r="C20" s="160"/>
      <c r="D20" s="160"/>
      <c r="E20" s="160"/>
      <c r="F20" s="160"/>
      <c r="G20" s="29">
        <f>G21+G47</f>
        <v>1922683.04</v>
      </c>
      <c r="H20" s="29">
        <f>H21+H47+H56</f>
        <v>707130</v>
      </c>
      <c r="I20" s="29">
        <f>I21+I47+I56</f>
        <v>691607</v>
      </c>
    </row>
    <row r="21" spans="1:20" s="20" customFormat="1" ht="20.25">
      <c r="A21" s="161" t="s">
        <v>5</v>
      </c>
      <c r="B21" s="162"/>
      <c r="C21" s="162"/>
      <c r="D21" s="162"/>
      <c r="E21" s="162"/>
      <c r="F21" s="162"/>
      <c r="G21" s="29">
        <f>G22+G23+G24+G25+G26+G27+G29+G30+G31+G32+G33+G34+G35+G36+G37+G38+G39+G40+G42+G43+G28+G44+G41+G45</f>
        <v>1350451.04</v>
      </c>
      <c r="H21" s="29">
        <f>SUM(H22:H46)</f>
        <v>542120</v>
      </c>
      <c r="I21" s="29">
        <f>SUM(I22:I46)</f>
        <v>514767</v>
      </c>
      <c r="K21" s="30"/>
      <c r="M21" s="30">
        <f>M22+M24</f>
        <v>845270</v>
      </c>
    </row>
    <row r="22" spans="1:20" s="38" customFormat="1" ht="31.5">
      <c r="A22" s="31" t="s">
        <v>5</v>
      </c>
      <c r="B22" s="32">
        <v>1</v>
      </c>
      <c r="C22" s="33">
        <v>102</v>
      </c>
      <c r="D22" s="34" t="s">
        <v>21</v>
      </c>
      <c r="E22" s="35">
        <v>121</v>
      </c>
      <c r="F22" s="36" t="s">
        <v>22</v>
      </c>
      <c r="G22" s="37">
        <f>135000+67000</f>
        <v>202000</v>
      </c>
      <c r="H22" s="37">
        <v>100000</v>
      </c>
      <c r="I22" s="37">
        <v>100000</v>
      </c>
      <c r="J22" s="1"/>
      <c r="K22" s="1"/>
      <c r="L22" s="1"/>
      <c r="M22" s="7">
        <f>G22+G23</f>
        <v>271000</v>
      </c>
      <c r="N22" s="1"/>
      <c r="O22" s="1"/>
      <c r="P22" s="1"/>
      <c r="Q22" s="1"/>
      <c r="R22" s="1"/>
      <c r="S22" s="1"/>
      <c r="T22" s="1"/>
    </row>
    <row r="23" spans="1:20" s="38" customFormat="1" ht="31.5">
      <c r="A23" s="31" t="s">
        <v>5</v>
      </c>
      <c r="B23" s="32">
        <v>1</v>
      </c>
      <c r="C23" s="33">
        <v>102</v>
      </c>
      <c r="D23" s="34" t="s">
        <v>21</v>
      </c>
      <c r="E23" s="35">
        <v>129</v>
      </c>
      <c r="F23" s="36" t="s">
        <v>22</v>
      </c>
      <c r="G23" s="37">
        <f>50000+19000</f>
        <v>69000</v>
      </c>
      <c r="H23" s="37">
        <v>50000</v>
      </c>
      <c r="I23" s="37">
        <v>50000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38" customFormat="1" ht="31.5">
      <c r="A24" s="31" t="s">
        <v>5</v>
      </c>
      <c r="B24" s="32">
        <v>1</v>
      </c>
      <c r="C24" s="33">
        <v>104</v>
      </c>
      <c r="D24" s="34" t="s">
        <v>23</v>
      </c>
      <c r="E24" s="35">
        <v>121</v>
      </c>
      <c r="F24" s="36" t="s">
        <v>22</v>
      </c>
      <c r="G24" s="37">
        <f>260270+164000</f>
        <v>424270</v>
      </c>
      <c r="H24" s="37">
        <v>184710</v>
      </c>
      <c r="I24" s="37">
        <v>170363</v>
      </c>
      <c r="J24" s="1"/>
      <c r="K24" s="7"/>
      <c r="L24" s="1"/>
      <c r="M24" s="7">
        <f>G24+G25</f>
        <v>574270</v>
      </c>
      <c r="N24" s="1"/>
      <c r="O24" s="1"/>
      <c r="P24" s="1"/>
      <c r="Q24" s="1"/>
      <c r="R24" s="1"/>
      <c r="S24" s="1"/>
      <c r="T24" s="1"/>
    </row>
    <row r="25" spans="1:20" s="38" customFormat="1" ht="30.6" customHeight="1">
      <c r="A25" s="31" t="s">
        <v>5</v>
      </c>
      <c r="B25" s="32">
        <v>1</v>
      </c>
      <c r="C25" s="33">
        <v>104</v>
      </c>
      <c r="D25" s="34" t="s">
        <v>23</v>
      </c>
      <c r="E25" s="35">
        <v>129</v>
      </c>
      <c r="F25" s="36" t="s">
        <v>22</v>
      </c>
      <c r="G25" s="37">
        <f>100000+50000</f>
        <v>150000</v>
      </c>
      <c r="H25" s="37">
        <v>50000</v>
      </c>
      <c r="I25" s="37">
        <v>50000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38" customFormat="1" ht="31.5" hidden="1">
      <c r="A26" s="31" t="s">
        <v>5</v>
      </c>
      <c r="B26" s="32">
        <v>1</v>
      </c>
      <c r="C26" s="33">
        <v>104</v>
      </c>
      <c r="D26" s="34" t="s">
        <v>23</v>
      </c>
      <c r="E26" s="35">
        <v>244</v>
      </c>
      <c r="F26" s="36" t="s">
        <v>22</v>
      </c>
      <c r="G26" s="37">
        <v>0</v>
      </c>
      <c r="H26" s="37">
        <v>0</v>
      </c>
      <c r="I26" s="37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38" customFormat="1" ht="28.15" customHeight="1">
      <c r="A27" s="31" t="s">
        <v>5</v>
      </c>
      <c r="B27" s="32">
        <v>1</v>
      </c>
      <c r="C27" s="33">
        <v>104</v>
      </c>
      <c r="D27" s="34" t="s">
        <v>23</v>
      </c>
      <c r="E27" s="35">
        <v>853</v>
      </c>
      <c r="F27" s="36" t="s">
        <v>22</v>
      </c>
      <c r="G27" s="37">
        <v>5195</v>
      </c>
      <c r="H27" s="37">
        <v>5000</v>
      </c>
      <c r="I27" s="37">
        <v>2520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38" customFormat="1" ht="31.5" hidden="1">
      <c r="A28" s="31" t="s">
        <v>5</v>
      </c>
      <c r="B28" s="32">
        <v>1</v>
      </c>
      <c r="C28" s="39">
        <v>107</v>
      </c>
      <c r="D28" s="40" t="s">
        <v>24</v>
      </c>
      <c r="E28" s="41">
        <v>853</v>
      </c>
      <c r="F28" s="42" t="s">
        <v>22</v>
      </c>
      <c r="G28" s="43">
        <v>0</v>
      </c>
      <c r="H28" s="43">
        <v>0</v>
      </c>
      <c r="I28" s="43"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38" customFormat="1" ht="31.5" hidden="1">
      <c r="A29" s="31" t="s">
        <v>5</v>
      </c>
      <c r="B29" s="32">
        <v>1</v>
      </c>
      <c r="C29" s="125">
        <v>113</v>
      </c>
      <c r="D29" s="126" t="s">
        <v>25</v>
      </c>
      <c r="E29" s="127">
        <v>242</v>
      </c>
      <c r="F29" s="128" t="s">
        <v>22</v>
      </c>
      <c r="G29" s="129">
        <v>0</v>
      </c>
      <c r="H29" s="129">
        <v>0</v>
      </c>
      <c r="I29" s="129">
        <v>0</v>
      </c>
      <c r="J29" s="1"/>
      <c r="K29" s="1"/>
      <c r="L29" s="1"/>
      <c r="M29" s="7"/>
      <c r="N29" s="1"/>
      <c r="O29" s="1"/>
      <c r="P29" s="1"/>
      <c r="Q29" s="1"/>
      <c r="R29" s="1"/>
      <c r="S29" s="1"/>
      <c r="T29" s="1"/>
    </row>
    <row r="30" spans="1:20" ht="31.5">
      <c r="A30" s="31" t="s">
        <v>5</v>
      </c>
      <c r="B30" s="32">
        <v>1</v>
      </c>
      <c r="C30" s="125">
        <v>113</v>
      </c>
      <c r="D30" s="126" t="s">
        <v>25</v>
      </c>
      <c r="E30" s="127">
        <v>244</v>
      </c>
      <c r="F30" s="128" t="s">
        <v>22</v>
      </c>
      <c r="G30" s="129">
        <f>6000+8000+8400+12000+5000+6730+12250+43549.04</f>
        <v>101929.04000000001</v>
      </c>
      <c r="H30" s="129">
        <v>0</v>
      </c>
      <c r="I30" s="129">
        <v>0</v>
      </c>
      <c r="L30" s="7"/>
      <c r="M30" s="7">
        <f>G30+G31</f>
        <v>151529.04</v>
      </c>
    </row>
    <row r="31" spans="1:20" ht="31.5">
      <c r="A31" s="31" t="s">
        <v>5</v>
      </c>
      <c r="B31" s="32">
        <v>1</v>
      </c>
      <c r="C31" s="125">
        <v>113</v>
      </c>
      <c r="D31" s="126" t="s">
        <v>25</v>
      </c>
      <c r="E31" s="127">
        <v>247</v>
      </c>
      <c r="F31" s="128" t="s">
        <v>22</v>
      </c>
      <c r="G31" s="129">
        <f>39000+5000+600+5000</f>
        <v>49600</v>
      </c>
      <c r="H31" s="129">
        <v>20000</v>
      </c>
      <c r="I31" s="129">
        <v>20000</v>
      </c>
    </row>
    <row r="32" spans="1:20" ht="31.5">
      <c r="A32" s="31" t="s">
        <v>5</v>
      </c>
      <c r="B32" s="32">
        <v>1</v>
      </c>
      <c r="C32" s="105">
        <v>113</v>
      </c>
      <c r="D32" s="106" t="s">
        <v>26</v>
      </c>
      <c r="E32" s="107">
        <v>540</v>
      </c>
      <c r="F32" s="108" t="s">
        <v>22</v>
      </c>
      <c r="G32" s="109">
        <v>6987</v>
      </c>
      <c r="H32" s="109">
        <v>0</v>
      </c>
      <c r="I32" s="109">
        <v>0</v>
      </c>
    </row>
    <row r="33" spans="1:13" ht="31.5">
      <c r="A33" s="31" t="s">
        <v>5</v>
      </c>
      <c r="B33" s="32">
        <v>1</v>
      </c>
      <c r="C33" s="105">
        <v>113</v>
      </c>
      <c r="D33" s="106" t="s">
        <v>27</v>
      </c>
      <c r="E33" s="107">
        <v>244</v>
      </c>
      <c r="F33" s="108" t="s">
        <v>22</v>
      </c>
      <c r="G33" s="109">
        <f>18000+9000</f>
        <v>27000</v>
      </c>
      <c r="H33" s="109">
        <v>18000</v>
      </c>
      <c r="I33" s="109">
        <v>8000</v>
      </c>
    </row>
    <row r="34" spans="1:13" ht="31.5" hidden="1">
      <c r="A34" s="31" t="s">
        <v>5</v>
      </c>
      <c r="B34" s="32">
        <v>1</v>
      </c>
      <c r="C34" s="105">
        <v>113</v>
      </c>
      <c r="D34" s="106" t="s">
        <v>27</v>
      </c>
      <c r="E34" s="107">
        <v>831</v>
      </c>
      <c r="F34" s="108" t="s">
        <v>22</v>
      </c>
      <c r="G34" s="109">
        <v>0</v>
      </c>
      <c r="H34" s="109">
        <v>0</v>
      </c>
      <c r="I34" s="109">
        <v>0</v>
      </c>
      <c r="K34" s="7"/>
    </row>
    <row r="35" spans="1:13" ht="31.5">
      <c r="A35" s="31" t="s">
        <v>5</v>
      </c>
      <c r="B35" s="32">
        <v>1</v>
      </c>
      <c r="C35" s="105">
        <v>113</v>
      </c>
      <c r="D35" s="106" t="s">
        <v>27</v>
      </c>
      <c r="E35" s="107">
        <v>851</v>
      </c>
      <c r="F35" s="108" t="s">
        <v>22</v>
      </c>
      <c r="G35" s="109">
        <f>40000+5000</f>
        <v>45000</v>
      </c>
      <c r="H35" s="109">
        <v>5000</v>
      </c>
      <c r="I35" s="109">
        <v>5000</v>
      </c>
    </row>
    <row r="36" spans="1:13" ht="31.5">
      <c r="A36" s="31" t="s">
        <v>5</v>
      </c>
      <c r="B36" s="32">
        <v>1</v>
      </c>
      <c r="C36" s="105">
        <v>113</v>
      </c>
      <c r="D36" s="106" t="s">
        <v>27</v>
      </c>
      <c r="E36" s="107">
        <v>852</v>
      </c>
      <c r="F36" s="108" t="s">
        <v>22</v>
      </c>
      <c r="G36" s="109">
        <v>5000</v>
      </c>
      <c r="H36" s="109">
        <v>0</v>
      </c>
      <c r="I36" s="109">
        <v>0</v>
      </c>
      <c r="L36" s="7"/>
      <c r="M36" s="7">
        <f>G35+G36+G37+G34</f>
        <v>55000</v>
      </c>
    </row>
    <row r="37" spans="1:13" ht="31.5">
      <c r="A37" s="31" t="s">
        <v>5</v>
      </c>
      <c r="B37" s="32">
        <v>1</v>
      </c>
      <c r="C37" s="105">
        <v>113</v>
      </c>
      <c r="D37" s="106" t="s">
        <v>27</v>
      </c>
      <c r="E37" s="107">
        <v>853</v>
      </c>
      <c r="F37" s="108" t="s">
        <v>22</v>
      </c>
      <c r="G37" s="109">
        <v>5000</v>
      </c>
      <c r="H37" s="109">
        <v>0</v>
      </c>
      <c r="I37" s="109">
        <v>0</v>
      </c>
      <c r="L37" s="7"/>
    </row>
    <row r="38" spans="1:13" ht="31.5">
      <c r="A38" s="31" t="s">
        <v>5</v>
      </c>
      <c r="B38" s="32">
        <v>1</v>
      </c>
      <c r="C38" s="105">
        <v>113</v>
      </c>
      <c r="D38" s="106" t="s">
        <v>28</v>
      </c>
      <c r="E38" s="107">
        <v>244</v>
      </c>
      <c r="F38" s="108" t="s">
        <v>22</v>
      </c>
      <c r="G38" s="109">
        <v>30000</v>
      </c>
      <c r="H38" s="109">
        <v>3862</v>
      </c>
      <c r="I38" s="109">
        <v>0</v>
      </c>
      <c r="L38" s="7"/>
    </row>
    <row r="39" spans="1:13" ht="31.5">
      <c r="A39" s="31" t="s">
        <v>5</v>
      </c>
      <c r="B39" s="32">
        <v>1</v>
      </c>
      <c r="C39" s="110">
        <v>203</v>
      </c>
      <c r="D39" s="111" t="s">
        <v>29</v>
      </c>
      <c r="E39" s="112">
        <v>121</v>
      </c>
      <c r="F39" s="113" t="s">
        <v>22</v>
      </c>
      <c r="G39" s="114">
        <v>83340</v>
      </c>
      <c r="H39" s="114">
        <v>83340</v>
      </c>
      <c r="I39" s="114">
        <v>83340</v>
      </c>
    </row>
    <row r="40" spans="1:13" ht="31.5">
      <c r="A40" s="31" t="s">
        <v>5</v>
      </c>
      <c r="B40" s="32">
        <v>1</v>
      </c>
      <c r="C40" s="110">
        <v>203</v>
      </c>
      <c r="D40" s="111" t="s">
        <v>29</v>
      </c>
      <c r="E40" s="112">
        <v>129</v>
      </c>
      <c r="F40" s="113" t="s">
        <v>22</v>
      </c>
      <c r="G40" s="114">
        <v>9130</v>
      </c>
      <c r="H40" s="114">
        <v>12208</v>
      </c>
      <c r="I40" s="114">
        <v>15544</v>
      </c>
      <c r="M40" s="7">
        <f>G39+G40</f>
        <v>92470</v>
      </c>
    </row>
    <row r="41" spans="1:13" ht="31.5">
      <c r="A41" s="31" t="s">
        <v>5</v>
      </c>
      <c r="B41" s="32">
        <v>1</v>
      </c>
      <c r="C41" s="120">
        <v>310</v>
      </c>
      <c r="D41" s="121" t="s">
        <v>30</v>
      </c>
      <c r="E41" s="122">
        <v>244</v>
      </c>
      <c r="F41" s="123" t="s">
        <v>22</v>
      </c>
      <c r="G41" s="124">
        <v>1000</v>
      </c>
      <c r="H41" s="124">
        <v>0</v>
      </c>
      <c r="I41" s="124">
        <v>0</v>
      </c>
    </row>
    <row r="42" spans="1:13" ht="31.5">
      <c r="A42" s="31" t="s">
        <v>5</v>
      </c>
      <c r="B42" s="32">
        <v>1</v>
      </c>
      <c r="C42" s="44">
        <v>412</v>
      </c>
      <c r="D42" s="45" t="s">
        <v>31</v>
      </c>
      <c r="E42" s="46">
        <v>244</v>
      </c>
      <c r="F42" s="47" t="s">
        <v>22</v>
      </c>
      <c r="G42" s="48">
        <v>7000</v>
      </c>
      <c r="H42" s="48">
        <v>0</v>
      </c>
      <c r="I42" s="48">
        <v>0</v>
      </c>
    </row>
    <row r="43" spans="1:13" ht="30.6" customHeight="1">
      <c r="A43" s="31" t="s">
        <v>5</v>
      </c>
      <c r="B43" s="32">
        <v>1</v>
      </c>
      <c r="C43" s="115">
        <v>503</v>
      </c>
      <c r="D43" s="116" t="s">
        <v>32</v>
      </c>
      <c r="E43" s="117">
        <v>247</v>
      </c>
      <c r="F43" s="118" t="s">
        <v>22</v>
      </c>
      <c r="G43" s="119">
        <f>60000+45000</f>
        <v>105000</v>
      </c>
      <c r="H43" s="119">
        <v>0</v>
      </c>
      <c r="I43" s="119">
        <v>0</v>
      </c>
    </row>
    <row r="44" spans="1:13" ht="31.5" hidden="1">
      <c r="A44" s="31" t="s">
        <v>5</v>
      </c>
      <c r="B44" s="32">
        <v>1</v>
      </c>
      <c r="C44" s="49">
        <v>503</v>
      </c>
      <c r="D44" s="50" t="s">
        <v>33</v>
      </c>
      <c r="E44" s="53">
        <v>244</v>
      </c>
      <c r="F44" s="51" t="s">
        <v>22</v>
      </c>
      <c r="G44" s="52">
        <v>0</v>
      </c>
      <c r="H44" s="52">
        <v>0</v>
      </c>
      <c r="I44" s="52">
        <v>0</v>
      </c>
    </row>
    <row r="45" spans="1:13" ht="31.5">
      <c r="A45" s="54" t="s">
        <v>5</v>
      </c>
      <c r="B45" s="55">
        <v>1</v>
      </c>
      <c r="C45" s="56">
        <v>1001</v>
      </c>
      <c r="D45" s="57" t="s">
        <v>34</v>
      </c>
      <c r="E45" s="55">
        <v>312</v>
      </c>
      <c r="F45" s="58" t="s">
        <v>22</v>
      </c>
      <c r="G45" s="59">
        <v>24000</v>
      </c>
      <c r="H45" s="59">
        <v>10000</v>
      </c>
      <c r="I45" s="59">
        <v>10000</v>
      </c>
    </row>
    <row r="46" spans="1:13" ht="16.5" thickBot="1">
      <c r="A46" s="60"/>
      <c r="B46" s="61"/>
      <c r="C46" s="62"/>
      <c r="D46" s="63"/>
      <c r="E46" s="61"/>
      <c r="F46" s="64"/>
      <c r="G46" s="65"/>
      <c r="H46" s="65"/>
      <c r="I46" s="65"/>
      <c r="K46" s="7"/>
    </row>
    <row r="47" spans="1:13" s="20" customFormat="1" ht="20.25">
      <c r="A47" s="163" t="s">
        <v>35</v>
      </c>
      <c r="B47" s="164"/>
      <c r="C47" s="164"/>
      <c r="D47" s="164"/>
      <c r="E47" s="164"/>
      <c r="F47" s="164"/>
      <c r="G47" s="66">
        <f>SUM(G48:G54)</f>
        <v>572232</v>
      </c>
      <c r="H47" s="66">
        <f>SUM(H48:H54)</f>
        <v>149720</v>
      </c>
      <c r="I47" s="67">
        <f>SUM(I48:I54)</f>
        <v>147203</v>
      </c>
      <c r="M47" s="137">
        <f>M49+M51</f>
        <v>462684</v>
      </c>
    </row>
    <row r="48" spans="1:13" ht="21" customHeight="1">
      <c r="A48" s="68" t="s">
        <v>36</v>
      </c>
      <c r="B48" s="32">
        <v>5</v>
      </c>
      <c r="C48" s="33">
        <v>801</v>
      </c>
      <c r="D48" s="34" t="s">
        <v>37</v>
      </c>
      <c r="E48" s="35">
        <v>111</v>
      </c>
      <c r="F48" s="36" t="s">
        <v>22</v>
      </c>
      <c r="G48" s="37">
        <v>90000</v>
      </c>
      <c r="H48" s="37">
        <v>0</v>
      </c>
      <c r="I48" s="69">
        <v>0</v>
      </c>
      <c r="K48" s="7"/>
    </row>
    <row r="49" spans="1:14" ht="21" customHeight="1">
      <c r="A49" s="68" t="s">
        <v>36</v>
      </c>
      <c r="B49" s="32">
        <v>5</v>
      </c>
      <c r="C49" s="33">
        <v>801</v>
      </c>
      <c r="D49" s="34" t="s">
        <v>37</v>
      </c>
      <c r="E49" s="35">
        <v>119</v>
      </c>
      <c r="F49" s="36" t="s">
        <v>22</v>
      </c>
      <c r="G49" s="37">
        <v>25621</v>
      </c>
      <c r="H49" s="37">
        <v>0</v>
      </c>
      <c r="I49" s="69">
        <v>0</v>
      </c>
      <c r="M49" s="7">
        <f>G48+G49</f>
        <v>115621</v>
      </c>
    </row>
    <row r="50" spans="1:14" ht="21" customHeight="1">
      <c r="A50" s="68" t="s">
        <v>36</v>
      </c>
      <c r="B50" s="32">
        <v>5</v>
      </c>
      <c r="C50" s="125">
        <v>801</v>
      </c>
      <c r="D50" s="126" t="s">
        <v>38</v>
      </c>
      <c r="E50" s="127">
        <v>111</v>
      </c>
      <c r="F50" s="128" t="s">
        <v>22</v>
      </c>
      <c r="G50" s="129">
        <f>329880-75000</f>
        <v>254880</v>
      </c>
      <c r="H50" s="129">
        <v>90000</v>
      </c>
      <c r="I50" s="130">
        <v>87000</v>
      </c>
    </row>
    <row r="51" spans="1:14" ht="21" customHeight="1">
      <c r="A51" s="68" t="s">
        <v>36</v>
      </c>
      <c r="B51" s="32">
        <v>5</v>
      </c>
      <c r="C51" s="125">
        <v>801</v>
      </c>
      <c r="D51" s="126" t="s">
        <v>38</v>
      </c>
      <c r="E51" s="127">
        <v>119</v>
      </c>
      <c r="F51" s="128" t="s">
        <v>22</v>
      </c>
      <c r="G51" s="129">
        <f>101183-9000</f>
        <v>92183</v>
      </c>
      <c r="H51" s="129">
        <v>28720</v>
      </c>
      <c r="I51" s="130">
        <v>27012</v>
      </c>
      <c r="K51" s="7"/>
      <c r="M51" s="7">
        <f>G50+G51</f>
        <v>347063</v>
      </c>
      <c r="N51" s="7"/>
    </row>
    <row r="52" spans="1:14" ht="21" customHeight="1">
      <c r="A52" s="68" t="s">
        <v>36</v>
      </c>
      <c r="B52" s="32">
        <v>5</v>
      </c>
      <c r="C52" s="70">
        <v>801</v>
      </c>
      <c r="D52" s="71" t="s">
        <v>39</v>
      </c>
      <c r="E52" s="32">
        <v>244</v>
      </c>
      <c r="F52" s="72" t="s">
        <v>22</v>
      </c>
      <c r="G52" s="73">
        <f>9000+6000+6000</f>
        <v>21000</v>
      </c>
      <c r="H52" s="73">
        <v>0</v>
      </c>
      <c r="I52" s="74">
        <v>0</v>
      </c>
      <c r="K52" s="7"/>
    </row>
    <row r="53" spans="1:14" ht="21" customHeight="1">
      <c r="A53" s="68" t="s">
        <v>36</v>
      </c>
      <c r="B53" s="32">
        <v>5</v>
      </c>
      <c r="C53" s="70">
        <v>801</v>
      </c>
      <c r="D53" s="71" t="s">
        <v>39</v>
      </c>
      <c r="E53" s="32">
        <v>247</v>
      </c>
      <c r="F53" s="72" t="s">
        <v>22</v>
      </c>
      <c r="G53" s="73">
        <f>25000+57000</f>
        <v>82000</v>
      </c>
      <c r="H53" s="73">
        <v>30000</v>
      </c>
      <c r="I53" s="74">
        <v>32191</v>
      </c>
    </row>
    <row r="54" spans="1:14" ht="21" customHeight="1" thickBot="1">
      <c r="A54" s="75" t="s">
        <v>36</v>
      </c>
      <c r="B54" s="76">
        <v>5</v>
      </c>
      <c r="C54" s="77">
        <v>801</v>
      </c>
      <c r="D54" s="78" t="s">
        <v>39</v>
      </c>
      <c r="E54" s="142">
        <v>853</v>
      </c>
      <c r="F54" s="79" t="s">
        <v>22</v>
      </c>
      <c r="G54" s="80">
        <v>6548</v>
      </c>
      <c r="H54" s="80">
        <v>1000</v>
      </c>
      <c r="I54" s="81">
        <v>1000</v>
      </c>
    </row>
    <row r="55" spans="1:14" s="83" customFormat="1" ht="19.5" thickBot="1">
      <c r="A55" s="165" t="s">
        <v>40</v>
      </c>
      <c r="B55" s="166"/>
      <c r="C55" s="166"/>
      <c r="D55" s="166"/>
      <c r="E55" s="166"/>
      <c r="F55" s="167"/>
      <c r="G55" s="82">
        <f>G21+G47</f>
        <v>1922683.04</v>
      </c>
      <c r="H55" s="82">
        <f>H21+H47+H56</f>
        <v>707130</v>
      </c>
      <c r="I55" s="82">
        <f>I21+I47+I56</f>
        <v>691607</v>
      </c>
      <c r="K55" s="84">
        <f>K46+K51</f>
        <v>0</v>
      </c>
    </row>
    <row r="56" spans="1:14" s="83" customFormat="1">
      <c r="A56" s="131" t="s">
        <v>52</v>
      </c>
      <c r="B56" s="132"/>
      <c r="C56" s="133"/>
      <c r="D56" s="134"/>
      <c r="E56" s="132"/>
      <c r="F56" s="135"/>
      <c r="G56" s="136"/>
      <c r="H56" s="136">
        <v>15290</v>
      </c>
      <c r="I56" s="136">
        <v>29637</v>
      </c>
      <c r="K56" s="83">
        <f>SUM(K22:K55)</f>
        <v>0</v>
      </c>
    </row>
    <row r="57" spans="1:14" s="83" customFormat="1" ht="18.75">
      <c r="A57" s="85"/>
      <c r="B57" s="86"/>
      <c r="C57" s="86"/>
      <c r="D57" s="87"/>
      <c r="E57" s="86"/>
      <c r="F57" s="86"/>
      <c r="G57" s="88"/>
      <c r="H57" s="84"/>
      <c r="I57" s="84"/>
    </row>
    <row r="58" spans="1:14" s="93" customFormat="1">
      <c r="A58" s="89" t="s">
        <v>41</v>
      </c>
      <c r="B58" s="89"/>
      <c r="C58" s="89"/>
      <c r="D58" s="89"/>
      <c r="E58" s="90"/>
      <c r="F58" s="91" t="s">
        <v>42</v>
      </c>
      <c r="G58" s="91"/>
      <c r="H58" s="92"/>
      <c r="I58" s="92"/>
      <c r="J58" s="90"/>
      <c r="K58" s="90"/>
      <c r="L58" s="90"/>
    </row>
    <row r="59" spans="1:14">
      <c r="B59" s="94"/>
      <c r="D59" s="95"/>
      <c r="G59" s="2"/>
    </row>
    <row r="60" spans="1:14">
      <c r="B60" s="94"/>
      <c r="D60" s="95"/>
      <c r="G60" s="2"/>
    </row>
    <row r="61" spans="1:14">
      <c r="B61" s="168"/>
      <c r="C61" s="168"/>
      <c r="D61" s="168"/>
      <c r="E61" s="168"/>
      <c r="F61" s="16"/>
      <c r="G61" s="16"/>
    </row>
    <row r="62" spans="1:14" s="98" customFormat="1" ht="18.75">
      <c r="A62" s="96"/>
      <c r="B62" s="11"/>
      <c r="C62" s="11"/>
      <c r="D62" s="11"/>
      <c r="E62" s="11"/>
      <c r="F62" s="11"/>
      <c r="G62" s="10"/>
      <c r="H62" s="97"/>
      <c r="I62" s="97"/>
    </row>
    <row r="63" spans="1:14" s="98" customFormat="1" ht="18.75">
      <c r="A63" s="96"/>
      <c r="B63" s="11"/>
      <c r="C63" s="11"/>
      <c r="D63" s="11"/>
      <c r="E63" s="11"/>
      <c r="F63" s="11"/>
      <c r="G63" s="10"/>
      <c r="H63" s="97"/>
      <c r="I63" s="97"/>
    </row>
    <row r="64" spans="1:14" s="98" customFormat="1" ht="18.75">
      <c r="A64" s="96"/>
      <c r="B64" s="11"/>
      <c r="C64" s="11"/>
      <c r="D64" s="11"/>
      <c r="E64" s="11"/>
      <c r="F64" s="11"/>
      <c r="G64" s="10"/>
      <c r="H64" s="97"/>
      <c r="I64" s="97"/>
    </row>
    <row r="65" spans="1:9" s="101" customFormat="1">
      <c r="A65" s="99"/>
      <c r="B65" s="2"/>
      <c r="C65" s="2"/>
      <c r="D65" s="2"/>
      <c r="E65" s="2"/>
      <c r="F65" s="3"/>
      <c r="G65" s="100"/>
      <c r="H65" s="100"/>
      <c r="I65" s="100"/>
    </row>
    <row r="66" spans="1:9">
      <c r="H66" s="5"/>
      <c r="I66" s="5"/>
    </row>
    <row r="67" spans="1:9">
      <c r="H67" s="5"/>
      <c r="I67" s="5"/>
    </row>
    <row r="68" spans="1:9">
      <c r="H68" s="5"/>
      <c r="I68" s="5"/>
    </row>
    <row r="69" spans="1:9">
      <c r="H69" s="5"/>
      <c r="I69" s="5"/>
    </row>
    <row r="70" spans="1:9" ht="18.75">
      <c r="B70" s="11"/>
      <c r="C70" s="11"/>
      <c r="D70" s="102"/>
      <c r="E70" s="11"/>
      <c r="F70" s="11"/>
      <c r="G70" s="103"/>
    </row>
    <row r="71" spans="1:9" ht="18.75">
      <c r="B71" s="11"/>
      <c r="C71" s="11"/>
      <c r="D71" s="102"/>
      <c r="E71" s="11"/>
      <c r="F71" s="11"/>
      <c r="G71" s="103"/>
    </row>
    <row r="72" spans="1:9" ht="18.75">
      <c r="B72" s="11"/>
      <c r="C72" s="11"/>
      <c r="D72" s="102"/>
      <c r="E72" s="11"/>
      <c r="F72" s="11"/>
      <c r="G72" s="103"/>
    </row>
    <row r="73" spans="1:9" ht="18.75">
      <c r="B73" s="11"/>
      <c r="C73" s="11"/>
      <c r="D73" s="102"/>
      <c r="E73" s="11"/>
      <c r="F73" s="11"/>
      <c r="G73" s="103"/>
    </row>
    <row r="74" spans="1:9" ht="18.75">
      <c r="B74" s="11"/>
      <c r="C74" s="11"/>
      <c r="D74" s="102"/>
      <c r="E74" s="11"/>
      <c r="F74" s="11"/>
      <c r="G74" s="103"/>
    </row>
    <row r="75" spans="1:9" ht="18.75">
      <c r="B75" s="11"/>
      <c r="C75" s="11"/>
      <c r="D75" s="102"/>
      <c r="E75" s="11"/>
      <c r="F75" s="11"/>
      <c r="G75" s="103"/>
    </row>
    <row r="76" spans="1:9" ht="18.75">
      <c r="B76" s="11"/>
      <c r="C76" s="11"/>
      <c r="D76" s="102"/>
      <c r="E76" s="11"/>
      <c r="F76" s="11"/>
      <c r="G76" s="103"/>
    </row>
    <row r="77" spans="1:9" ht="18.75">
      <c r="B77" s="11"/>
      <c r="C77" s="11"/>
      <c r="D77" s="102"/>
      <c r="E77" s="11"/>
      <c r="F77" s="11"/>
      <c r="G77" s="103"/>
    </row>
    <row r="78" spans="1:9" ht="18.75">
      <c r="B78" s="11"/>
      <c r="C78" s="11"/>
      <c r="D78" s="102"/>
      <c r="E78" s="11"/>
      <c r="F78" s="11"/>
      <c r="G78" s="103"/>
    </row>
    <row r="79" spans="1:9" ht="18.75">
      <c r="B79" s="11"/>
      <c r="C79" s="11"/>
      <c r="D79" s="102"/>
      <c r="E79" s="11"/>
      <c r="F79" s="11"/>
      <c r="G79" s="103"/>
    </row>
    <row r="80" spans="1:9" ht="18.75">
      <c r="B80" s="11"/>
      <c r="C80" s="11"/>
      <c r="D80" s="102"/>
      <c r="E80" s="11"/>
      <c r="F80" s="11"/>
      <c r="G80" s="103"/>
    </row>
    <row r="81" spans="2:7" ht="18.75">
      <c r="B81" s="11"/>
      <c r="C81" s="11"/>
      <c r="D81" s="102"/>
      <c r="E81" s="11"/>
      <c r="F81" s="11"/>
      <c r="G81" s="103"/>
    </row>
    <row r="82" spans="2:7" ht="18.75">
      <c r="B82" s="11"/>
      <c r="C82" s="11"/>
      <c r="D82" s="102"/>
      <c r="E82" s="11"/>
      <c r="F82" s="11"/>
      <c r="G82" s="103"/>
    </row>
    <row r="83" spans="2:7" ht="18.75">
      <c r="B83" s="11"/>
      <c r="C83" s="11"/>
      <c r="D83" s="102"/>
      <c r="E83" s="11"/>
      <c r="F83" s="11"/>
      <c r="G83" s="103"/>
    </row>
    <row r="84" spans="2:7" ht="18.75">
      <c r="B84" s="11"/>
      <c r="C84" s="11"/>
      <c r="D84" s="102"/>
      <c r="E84" s="11"/>
      <c r="F84" s="11"/>
      <c r="G84" s="103"/>
    </row>
    <row r="85" spans="2:7" ht="18.75">
      <c r="B85" s="11"/>
      <c r="C85" s="11"/>
      <c r="D85" s="102"/>
      <c r="E85" s="11"/>
      <c r="F85" s="11"/>
      <c r="G85" s="103"/>
    </row>
  </sheetData>
  <mergeCells count="17">
    <mergeCell ref="A10:I10"/>
    <mergeCell ref="E2:H2"/>
    <mergeCell ref="E3:H3"/>
    <mergeCell ref="E4:H4"/>
    <mergeCell ref="E7:I7"/>
    <mergeCell ref="A8:I8"/>
    <mergeCell ref="B12:I12"/>
    <mergeCell ref="B14:I14"/>
    <mergeCell ref="A17:A18"/>
    <mergeCell ref="B17:E17"/>
    <mergeCell ref="F17:F18"/>
    <mergeCell ref="G17:I17"/>
    <mergeCell ref="A20:F20"/>
    <mergeCell ref="A21:F21"/>
    <mergeCell ref="A47:F47"/>
    <mergeCell ref="A55:F55"/>
    <mergeCell ref="B61:E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5"/>
  <sheetViews>
    <sheetView view="pageBreakPreview" topLeftCell="A16" zoomScale="60" zoomScaleNormal="70" workbookViewId="0">
      <selection activeCell="A16" sqref="A1:XFD1048576"/>
    </sheetView>
  </sheetViews>
  <sheetFormatPr defaultColWidth="9.140625" defaultRowHeight="15.75"/>
  <cols>
    <col min="1" max="1" width="59" style="1" customWidth="1"/>
    <col min="2" max="2" width="11.5703125" style="2" customWidth="1"/>
    <col min="3" max="3" width="12" style="2" customWidth="1"/>
    <col min="4" max="4" width="15.85546875" style="3" customWidth="1"/>
    <col min="5" max="5" width="10.28515625" style="2" customWidth="1"/>
    <col min="6" max="6" width="12.28515625" style="2" customWidth="1"/>
    <col min="7" max="7" width="16.85546875" style="5" customWidth="1"/>
    <col min="8" max="8" width="17.28515625" style="7" customWidth="1"/>
    <col min="9" max="9" width="19.5703125" style="7" customWidth="1"/>
    <col min="10" max="10" width="0.7109375" style="1" customWidth="1"/>
    <col min="11" max="11" width="3" style="1" customWidth="1"/>
    <col min="12" max="12" width="6.28515625" style="1" hidden="1" customWidth="1"/>
    <col min="13" max="13" width="16" style="1" customWidth="1"/>
    <col min="14" max="14" width="14.5703125" style="1" customWidth="1"/>
    <col min="15" max="15" width="13.7109375" style="1" customWidth="1"/>
    <col min="16" max="256" width="9.140625" style="1"/>
    <col min="257" max="257" width="59" style="1" customWidth="1"/>
    <col min="258" max="258" width="11.5703125" style="1" customWidth="1"/>
    <col min="259" max="259" width="12" style="1" customWidth="1"/>
    <col min="260" max="260" width="15.85546875" style="1" customWidth="1"/>
    <col min="261" max="261" width="10.28515625" style="1" customWidth="1"/>
    <col min="262" max="262" width="12.28515625" style="1" customWidth="1"/>
    <col min="263" max="263" width="16.85546875" style="1" customWidth="1"/>
    <col min="264" max="264" width="17.28515625" style="1" customWidth="1"/>
    <col min="265" max="265" width="21.7109375" style="1" customWidth="1"/>
    <col min="266" max="266" width="0.7109375" style="1" customWidth="1"/>
    <col min="267" max="267" width="11.28515625" style="1" customWidth="1"/>
    <col min="268" max="268" width="6.28515625" style="1" customWidth="1"/>
    <col min="269" max="269" width="16" style="1" customWidth="1"/>
    <col min="270" max="270" width="14.5703125" style="1" customWidth="1"/>
    <col min="271" max="271" width="13.7109375" style="1" customWidth="1"/>
    <col min="272" max="512" width="9.140625" style="1"/>
    <col min="513" max="513" width="59" style="1" customWidth="1"/>
    <col min="514" max="514" width="11.5703125" style="1" customWidth="1"/>
    <col min="515" max="515" width="12" style="1" customWidth="1"/>
    <col min="516" max="516" width="15.85546875" style="1" customWidth="1"/>
    <col min="517" max="517" width="10.28515625" style="1" customWidth="1"/>
    <col min="518" max="518" width="12.28515625" style="1" customWidth="1"/>
    <col min="519" max="519" width="16.85546875" style="1" customWidth="1"/>
    <col min="520" max="520" width="17.28515625" style="1" customWidth="1"/>
    <col min="521" max="521" width="21.7109375" style="1" customWidth="1"/>
    <col min="522" max="522" width="0.7109375" style="1" customWidth="1"/>
    <col min="523" max="523" width="11.28515625" style="1" customWidth="1"/>
    <col min="524" max="524" width="6.28515625" style="1" customWidth="1"/>
    <col min="525" max="525" width="16" style="1" customWidth="1"/>
    <col min="526" max="526" width="14.5703125" style="1" customWidth="1"/>
    <col min="527" max="527" width="13.7109375" style="1" customWidth="1"/>
    <col min="528" max="768" width="9.140625" style="1"/>
    <col min="769" max="769" width="59" style="1" customWidth="1"/>
    <col min="770" max="770" width="11.5703125" style="1" customWidth="1"/>
    <col min="771" max="771" width="12" style="1" customWidth="1"/>
    <col min="772" max="772" width="15.85546875" style="1" customWidth="1"/>
    <col min="773" max="773" width="10.28515625" style="1" customWidth="1"/>
    <col min="774" max="774" width="12.28515625" style="1" customWidth="1"/>
    <col min="775" max="775" width="16.85546875" style="1" customWidth="1"/>
    <col min="776" max="776" width="17.28515625" style="1" customWidth="1"/>
    <col min="777" max="777" width="21.7109375" style="1" customWidth="1"/>
    <col min="778" max="778" width="0.7109375" style="1" customWidth="1"/>
    <col min="779" max="779" width="11.28515625" style="1" customWidth="1"/>
    <col min="780" max="780" width="6.28515625" style="1" customWidth="1"/>
    <col min="781" max="781" width="16" style="1" customWidth="1"/>
    <col min="782" max="782" width="14.5703125" style="1" customWidth="1"/>
    <col min="783" max="783" width="13.7109375" style="1" customWidth="1"/>
    <col min="784" max="1024" width="9.140625" style="1"/>
    <col min="1025" max="1025" width="59" style="1" customWidth="1"/>
    <col min="1026" max="1026" width="11.5703125" style="1" customWidth="1"/>
    <col min="1027" max="1027" width="12" style="1" customWidth="1"/>
    <col min="1028" max="1028" width="15.85546875" style="1" customWidth="1"/>
    <col min="1029" max="1029" width="10.28515625" style="1" customWidth="1"/>
    <col min="1030" max="1030" width="12.28515625" style="1" customWidth="1"/>
    <col min="1031" max="1031" width="16.85546875" style="1" customWidth="1"/>
    <col min="1032" max="1032" width="17.28515625" style="1" customWidth="1"/>
    <col min="1033" max="1033" width="21.7109375" style="1" customWidth="1"/>
    <col min="1034" max="1034" width="0.7109375" style="1" customWidth="1"/>
    <col min="1035" max="1035" width="11.28515625" style="1" customWidth="1"/>
    <col min="1036" max="1036" width="6.28515625" style="1" customWidth="1"/>
    <col min="1037" max="1037" width="16" style="1" customWidth="1"/>
    <col min="1038" max="1038" width="14.5703125" style="1" customWidth="1"/>
    <col min="1039" max="1039" width="13.7109375" style="1" customWidth="1"/>
    <col min="1040" max="1280" width="9.140625" style="1"/>
    <col min="1281" max="1281" width="59" style="1" customWidth="1"/>
    <col min="1282" max="1282" width="11.5703125" style="1" customWidth="1"/>
    <col min="1283" max="1283" width="12" style="1" customWidth="1"/>
    <col min="1284" max="1284" width="15.85546875" style="1" customWidth="1"/>
    <col min="1285" max="1285" width="10.28515625" style="1" customWidth="1"/>
    <col min="1286" max="1286" width="12.28515625" style="1" customWidth="1"/>
    <col min="1287" max="1287" width="16.85546875" style="1" customWidth="1"/>
    <col min="1288" max="1288" width="17.28515625" style="1" customWidth="1"/>
    <col min="1289" max="1289" width="21.7109375" style="1" customWidth="1"/>
    <col min="1290" max="1290" width="0.7109375" style="1" customWidth="1"/>
    <col min="1291" max="1291" width="11.28515625" style="1" customWidth="1"/>
    <col min="1292" max="1292" width="6.28515625" style="1" customWidth="1"/>
    <col min="1293" max="1293" width="16" style="1" customWidth="1"/>
    <col min="1294" max="1294" width="14.5703125" style="1" customWidth="1"/>
    <col min="1295" max="1295" width="13.7109375" style="1" customWidth="1"/>
    <col min="1296" max="1536" width="9.140625" style="1"/>
    <col min="1537" max="1537" width="59" style="1" customWidth="1"/>
    <col min="1538" max="1538" width="11.5703125" style="1" customWidth="1"/>
    <col min="1539" max="1539" width="12" style="1" customWidth="1"/>
    <col min="1540" max="1540" width="15.85546875" style="1" customWidth="1"/>
    <col min="1541" max="1541" width="10.28515625" style="1" customWidth="1"/>
    <col min="1542" max="1542" width="12.28515625" style="1" customWidth="1"/>
    <col min="1543" max="1543" width="16.85546875" style="1" customWidth="1"/>
    <col min="1544" max="1544" width="17.28515625" style="1" customWidth="1"/>
    <col min="1545" max="1545" width="21.7109375" style="1" customWidth="1"/>
    <col min="1546" max="1546" width="0.7109375" style="1" customWidth="1"/>
    <col min="1547" max="1547" width="11.28515625" style="1" customWidth="1"/>
    <col min="1548" max="1548" width="6.28515625" style="1" customWidth="1"/>
    <col min="1549" max="1549" width="16" style="1" customWidth="1"/>
    <col min="1550" max="1550" width="14.5703125" style="1" customWidth="1"/>
    <col min="1551" max="1551" width="13.7109375" style="1" customWidth="1"/>
    <col min="1552" max="1792" width="9.140625" style="1"/>
    <col min="1793" max="1793" width="59" style="1" customWidth="1"/>
    <col min="1794" max="1794" width="11.5703125" style="1" customWidth="1"/>
    <col min="1795" max="1795" width="12" style="1" customWidth="1"/>
    <col min="1796" max="1796" width="15.85546875" style="1" customWidth="1"/>
    <col min="1797" max="1797" width="10.28515625" style="1" customWidth="1"/>
    <col min="1798" max="1798" width="12.28515625" style="1" customWidth="1"/>
    <col min="1799" max="1799" width="16.85546875" style="1" customWidth="1"/>
    <col min="1800" max="1800" width="17.28515625" style="1" customWidth="1"/>
    <col min="1801" max="1801" width="21.7109375" style="1" customWidth="1"/>
    <col min="1802" max="1802" width="0.7109375" style="1" customWidth="1"/>
    <col min="1803" max="1803" width="11.28515625" style="1" customWidth="1"/>
    <col min="1804" max="1804" width="6.28515625" style="1" customWidth="1"/>
    <col min="1805" max="1805" width="16" style="1" customWidth="1"/>
    <col min="1806" max="1806" width="14.5703125" style="1" customWidth="1"/>
    <col min="1807" max="1807" width="13.7109375" style="1" customWidth="1"/>
    <col min="1808" max="2048" width="9.140625" style="1"/>
    <col min="2049" max="2049" width="59" style="1" customWidth="1"/>
    <col min="2050" max="2050" width="11.5703125" style="1" customWidth="1"/>
    <col min="2051" max="2051" width="12" style="1" customWidth="1"/>
    <col min="2052" max="2052" width="15.85546875" style="1" customWidth="1"/>
    <col min="2053" max="2053" width="10.28515625" style="1" customWidth="1"/>
    <col min="2054" max="2054" width="12.28515625" style="1" customWidth="1"/>
    <col min="2055" max="2055" width="16.85546875" style="1" customWidth="1"/>
    <col min="2056" max="2056" width="17.28515625" style="1" customWidth="1"/>
    <col min="2057" max="2057" width="21.7109375" style="1" customWidth="1"/>
    <col min="2058" max="2058" width="0.7109375" style="1" customWidth="1"/>
    <col min="2059" max="2059" width="11.28515625" style="1" customWidth="1"/>
    <col min="2060" max="2060" width="6.28515625" style="1" customWidth="1"/>
    <col min="2061" max="2061" width="16" style="1" customWidth="1"/>
    <col min="2062" max="2062" width="14.5703125" style="1" customWidth="1"/>
    <col min="2063" max="2063" width="13.7109375" style="1" customWidth="1"/>
    <col min="2064" max="2304" width="9.140625" style="1"/>
    <col min="2305" max="2305" width="59" style="1" customWidth="1"/>
    <col min="2306" max="2306" width="11.5703125" style="1" customWidth="1"/>
    <col min="2307" max="2307" width="12" style="1" customWidth="1"/>
    <col min="2308" max="2308" width="15.85546875" style="1" customWidth="1"/>
    <col min="2309" max="2309" width="10.28515625" style="1" customWidth="1"/>
    <col min="2310" max="2310" width="12.28515625" style="1" customWidth="1"/>
    <col min="2311" max="2311" width="16.85546875" style="1" customWidth="1"/>
    <col min="2312" max="2312" width="17.28515625" style="1" customWidth="1"/>
    <col min="2313" max="2313" width="21.7109375" style="1" customWidth="1"/>
    <col min="2314" max="2314" width="0.7109375" style="1" customWidth="1"/>
    <col min="2315" max="2315" width="11.28515625" style="1" customWidth="1"/>
    <col min="2316" max="2316" width="6.28515625" style="1" customWidth="1"/>
    <col min="2317" max="2317" width="16" style="1" customWidth="1"/>
    <col min="2318" max="2318" width="14.5703125" style="1" customWidth="1"/>
    <col min="2319" max="2319" width="13.7109375" style="1" customWidth="1"/>
    <col min="2320" max="2560" width="9.140625" style="1"/>
    <col min="2561" max="2561" width="59" style="1" customWidth="1"/>
    <col min="2562" max="2562" width="11.5703125" style="1" customWidth="1"/>
    <col min="2563" max="2563" width="12" style="1" customWidth="1"/>
    <col min="2564" max="2564" width="15.85546875" style="1" customWidth="1"/>
    <col min="2565" max="2565" width="10.28515625" style="1" customWidth="1"/>
    <col min="2566" max="2566" width="12.28515625" style="1" customWidth="1"/>
    <col min="2567" max="2567" width="16.85546875" style="1" customWidth="1"/>
    <col min="2568" max="2568" width="17.28515625" style="1" customWidth="1"/>
    <col min="2569" max="2569" width="21.7109375" style="1" customWidth="1"/>
    <col min="2570" max="2570" width="0.7109375" style="1" customWidth="1"/>
    <col min="2571" max="2571" width="11.28515625" style="1" customWidth="1"/>
    <col min="2572" max="2572" width="6.28515625" style="1" customWidth="1"/>
    <col min="2573" max="2573" width="16" style="1" customWidth="1"/>
    <col min="2574" max="2574" width="14.5703125" style="1" customWidth="1"/>
    <col min="2575" max="2575" width="13.7109375" style="1" customWidth="1"/>
    <col min="2576" max="2816" width="9.140625" style="1"/>
    <col min="2817" max="2817" width="59" style="1" customWidth="1"/>
    <col min="2818" max="2818" width="11.5703125" style="1" customWidth="1"/>
    <col min="2819" max="2819" width="12" style="1" customWidth="1"/>
    <col min="2820" max="2820" width="15.85546875" style="1" customWidth="1"/>
    <col min="2821" max="2821" width="10.28515625" style="1" customWidth="1"/>
    <col min="2822" max="2822" width="12.28515625" style="1" customWidth="1"/>
    <col min="2823" max="2823" width="16.85546875" style="1" customWidth="1"/>
    <col min="2824" max="2824" width="17.28515625" style="1" customWidth="1"/>
    <col min="2825" max="2825" width="21.7109375" style="1" customWidth="1"/>
    <col min="2826" max="2826" width="0.7109375" style="1" customWidth="1"/>
    <col min="2827" max="2827" width="11.28515625" style="1" customWidth="1"/>
    <col min="2828" max="2828" width="6.28515625" style="1" customWidth="1"/>
    <col min="2829" max="2829" width="16" style="1" customWidth="1"/>
    <col min="2830" max="2830" width="14.5703125" style="1" customWidth="1"/>
    <col min="2831" max="2831" width="13.7109375" style="1" customWidth="1"/>
    <col min="2832" max="3072" width="9.140625" style="1"/>
    <col min="3073" max="3073" width="59" style="1" customWidth="1"/>
    <col min="3074" max="3074" width="11.5703125" style="1" customWidth="1"/>
    <col min="3075" max="3075" width="12" style="1" customWidth="1"/>
    <col min="3076" max="3076" width="15.85546875" style="1" customWidth="1"/>
    <col min="3077" max="3077" width="10.28515625" style="1" customWidth="1"/>
    <col min="3078" max="3078" width="12.28515625" style="1" customWidth="1"/>
    <col min="3079" max="3079" width="16.85546875" style="1" customWidth="1"/>
    <col min="3080" max="3080" width="17.28515625" style="1" customWidth="1"/>
    <col min="3081" max="3081" width="21.7109375" style="1" customWidth="1"/>
    <col min="3082" max="3082" width="0.7109375" style="1" customWidth="1"/>
    <col min="3083" max="3083" width="11.28515625" style="1" customWidth="1"/>
    <col min="3084" max="3084" width="6.28515625" style="1" customWidth="1"/>
    <col min="3085" max="3085" width="16" style="1" customWidth="1"/>
    <col min="3086" max="3086" width="14.5703125" style="1" customWidth="1"/>
    <col min="3087" max="3087" width="13.7109375" style="1" customWidth="1"/>
    <col min="3088" max="3328" width="9.140625" style="1"/>
    <col min="3329" max="3329" width="59" style="1" customWidth="1"/>
    <col min="3330" max="3330" width="11.5703125" style="1" customWidth="1"/>
    <col min="3331" max="3331" width="12" style="1" customWidth="1"/>
    <col min="3332" max="3332" width="15.85546875" style="1" customWidth="1"/>
    <col min="3333" max="3333" width="10.28515625" style="1" customWidth="1"/>
    <col min="3334" max="3334" width="12.28515625" style="1" customWidth="1"/>
    <col min="3335" max="3335" width="16.85546875" style="1" customWidth="1"/>
    <col min="3336" max="3336" width="17.28515625" style="1" customWidth="1"/>
    <col min="3337" max="3337" width="21.7109375" style="1" customWidth="1"/>
    <col min="3338" max="3338" width="0.7109375" style="1" customWidth="1"/>
    <col min="3339" max="3339" width="11.28515625" style="1" customWidth="1"/>
    <col min="3340" max="3340" width="6.28515625" style="1" customWidth="1"/>
    <col min="3341" max="3341" width="16" style="1" customWidth="1"/>
    <col min="3342" max="3342" width="14.5703125" style="1" customWidth="1"/>
    <col min="3343" max="3343" width="13.7109375" style="1" customWidth="1"/>
    <col min="3344" max="3584" width="9.140625" style="1"/>
    <col min="3585" max="3585" width="59" style="1" customWidth="1"/>
    <col min="3586" max="3586" width="11.5703125" style="1" customWidth="1"/>
    <col min="3587" max="3587" width="12" style="1" customWidth="1"/>
    <col min="3588" max="3588" width="15.85546875" style="1" customWidth="1"/>
    <col min="3589" max="3589" width="10.28515625" style="1" customWidth="1"/>
    <col min="3590" max="3590" width="12.28515625" style="1" customWidth="1"/>
    <col min="3591" max="3591" width="16.85546875" style="1" customWidth="1"/>
    <col min="3592" max="3592" width="17.28515625" style="1" customWidth="1"/>
    <col min="3593" max="3593" width="21.7109375" style="1" customWidth="1"/>
    <col min="3594" max="3594" width="0.7109375" style="1" customWidth="1"/>
    <col min="3595" max="3595" width="11.28515625" style="1" customWidth="1"/>
    <col min="3596" max="3596" width="6.28515625" style="1" customWidth="1"/>
    <col min="3597" max="3597" width="16" style="1" customWidth="1"/>
    <col min="3598" max="3598" width="14.5703125" style="1" customWidth="1"/>
    <col min="3599" max="3599" width="13.7109375" style="1" customWidth="1"/>
    <col min="3600" max="3840" width="9.140625" style="1"/>
    <col min="3841" max="3841" width="59" style="1" customWidth="1"/>
    <col min="3842" max="3842" width="11.5703125" style="1" customWidth="1"/>
    <col min="3843" max="3843" width="12" style="1" customWidth="1"/>
    <col min="3844" max="3844" width="15.85546875" style="1" customWidth="1"/>
    <col min="3845" max="3845" width="10.28515625" style="1" customWidth="1"/>
    <col min="3846" max="3846" width="12.28515625" style="1" customWidth="1"/>
    <col min="3847" max="3847" width="16.85546875" style="1" customWidth="1"/>
    <col min="3848" max="3848" width="17.28515625" style="1" customWidth="1"/>
    <col min="3849" max="3849" width="21.7109375" style="1" customWidth="1"/>
    <col min="3850" max="3850" width="0.7109375" style="1" customWidth="1"/>
    <col min="3851" max="3851" width="11.28515625" style="1" customWidth="1"/>
    <col min="3852" max="3852" width="6.28515625" style="1" customWidth="1"/>
    <col min="3853" max="3853" width="16" style="1" customWidth="1"/>
    <col min="3854" max="3854" width="14.5703125" style="1" customWidth="1"/>
    <col min="3855" max="3855" width="13.7109375" style="1" customWidth="1"/>
    <col min="3856" max="4096" width="9.140625" style="1"/>
    <col min="4097" max="4097" width="59" style="1" customWidth="1"/>
    <col min="4098" max="4098" width="11.5703125" style="1" customWidth="1"/>
    <col min="4099" max="4099" width="12" style="1" customWidth="1"/>
    <col min="4100" max="4100" width="15.85546875" style="1" customWidth="1"/>
    <col min="4101" max="4101" width="10.28515625" style="1" customWidth="1"/>
    <col min="4102" max="4102" width="12.28515625" style="1" customWidth="1"/>
    <col min="4103" max="4103" width="16.85546875" style="1" customWidth="1"/>
    <col min="4104" max="4104" width="17.28515625" style="1" customWidth="1"/>
    <col min="4105" max="4105" width="21.7109375" style="1" customWidth="1"/>
    <col min="4106" max="4106" width="0.7109375" style="1" customWidth="1"/>
    <col min="4107" max="4107" width="11.28515625" style="1" customWidth="1"/>
    <col min="4108" max="4108" width="6.28515625" style="1" customWidth="1"/>
    <col min="4109" max="4109" width="16" style="1" customWidth="1"/>
    <col min="4110" max="4110" width="14.5703125" style="1" customWidth="1"/>
    <col min="4111" max="4111" width="13.7109375" style="1" customWidth="1"/>
    <col min="4112" max="4352" width="9.140625" style="1"/>
    <col min="4353" max="4353" width="59" style="1" customWidth="1"/>
    <col min="4354" max="4354" width="11.5703125" style="1" customWidth="1"/>
    <col min="4355" max="4355" width="12" style="1" customWidth="1"/>
    <col min="4356" max="4356" width="15.85546875" style="1" customWidth="1"/>
    <col min="4357" max="4357" width="10.28515625" style="1" customWidth="1"/>
    <col min="4358" max="4358" width="12.28515625" style="1" customWidth="1"/>
    <col min="4359" max="4359" width="16.85546875" style="1" customWidth="1"/>
    <col min="4360" max="4360" width="17.28515625" style="1" customWidth="1"/>
    <col min="4361" max="4361" width="21.7109375" style="1" customWidth="1"/>
    <col min="4362" max="4362" width="0.7109375" style="1" customWidth="1"/>
    <col min="4363" max="4363" width="11.28515625" style="1" customWidth="1"/>
    <col min="4364" max="4364" width="6.28515625" style="1" customWidth="1"/>
    <col min="4365" max="4365" width="16" style="1" customWidth="1"/>
    <col min="4366" max="4366" width="14.5703125" style="1" customWidth="1"/>
    <col min="4367" max="4367" width="13.7109375" style="1" customWidth="1"/>
    <col min="4368" max="4608" width="9.140625" style="1"/>
    <col min="4609" max="4609" width="59" style="1" customWidth="1"/>
    <col min="4610" max="4610" width="11.5703125" style="1" customWidth="1"/>
    <col min="4611" max="4611" width="12" style="1" customWidth="1"/>
    <col min="4612" max="4612" width="15.85546875" style="1" customWidth="1"/>
    <col min="4613" max="4613" width="10.28515625" style="1" customWidth="1"/>
    <col min="4614" max="4614" width="12.28515625" style="1" customWidth="1"/>
    <col min="4615" max="4615" width="16.85546875" style="1" customWidth="1"/>
    <col min="4616" max="4616" width="17.28515625" style="1" customWidth="1"/>
    <col min="4617" max="4617" width="21.7109375" style="1" customWidth="1"/>
    <col min="4618" max="4618" width="0.7109375" style="1" customWidth="1"/>
    <col min="4619" max="4619" width="11.28515625" style="1" customWidth="1"/>
    <col min="4620" max="4620" width="6.28515625" style="1" customWidth="1"/>
    <col min="4621" max="4621" width="16" style="1" customWidth="1"/>
    <col min="4622" max="4622" width="14.5703125" style="1" customWidth="1"/>
    <col min="4623" max="4623" width="13.7109375" style="1" customWidth="1"/>
    <col min="4624" max="4864" width="9.140625" style="1"/>
    <col min="4865" max="4865" width="59" style="1" customWidth="1"/>
    <col min="4866" max="4866" width="11.5703125" style="1" customWidth="1"/>
    <col min="4867" max="4867" width="12" style="1" customWidth="1"/>
    <col min="4868" max="4868" width="15.85546875" style="1" customWidth="1"/>
    <col min="4869" max="4869" width="10.28515625" style="1" customWidth="1"/>
    <col min="4870" max="4870" width="12.28515625" style="1" customWidth="1"/>
    <col min="4871" max="4871" width="16.85546875" style="1" customWidth="1"/>
    <col min="4872" max="4872" width="17.28515625" style="1" customWidth="1"/>
    <col min="4873" max="4873" width="21.7109375" style="1" customWidth="1"/>
    <col min="4874" max="4874" width="0.7109375" style="1" customWidth="1"/>
    <col min="4875" max="4875" width="11.28515625" style="1" customWidth="1"/>
    <col min="4876" max="4876" width="6.28515625" style="1" customWidth="1"/>
    <col min="4877" max="4877" width="16" style="1" customWidth="1"/>
    <col min="4878" max="4878" width="14.5703125" style="1" customWidth="1"/>
    <col min="4879" max="4879" width="13.7109375" style="1" customWidth="1"/>
    <col min="4880" max="5120" width="9.140625" style="1"/>
    <col min="5121" max="5121" width="59" style="1" customWidth="1"/>
    <col min="5122" max="5122" width="11.5703125" style="1" customWidth="1"/>
    <col min="5123" max="5123" width="12" style="1" customWidth="1"/>
    <col min="5124" max="5124" width="15.85546875" style="1" customWidth="1"/>
    <col min="5125" max="5125" width="10.28515625" style="1" customWidth="1"/>
    <col min="5126" max="5126" width="12.28515625" style="1" customWidth="1"/>
    <col min="5127" max="5127" width="16.85546875" style="1" customWidth="1"/>
    <col min="5128" max="5128" width="17.28515625" style="1" customWidth="1"/>
    <col min="5129" max="5129" width="21.7109375" style="1" customWidth="1"/>
    <col min="5130" max="5130" width="0.7109375" style="1" customWidth="1"/>
    <col min="5131" max="5131" width="11.28515625" style="1" customWidth="1"/>
    <col min="5132" max="5132" width="6.28515625" style="1" customWidth="1"/>
    <col min="5133" max="5133" width="16" style="1" customWidth="1"/>
    <col min="5134" max="5134" width="14.5703125" style="1" customWidth="1"/>
    <col min="5135" max="5135" width="13.7109375" style="1" customWidth="1"/>
    <col min="5136" max="5376" width="9.140625" style="1"/>
    <col min="5377" max="5377" width="59" style="1" customWidth="1"/>
    <col min="5378" max="5378" width="11.5703125" style="1" customWidth="1"/>
    <col min="5379" max="5379" width="12" style="1" customWidth="1"/>
    <col min="5380" max="5380" width="15.85546875" style="1" customWidth="1"/>
    <col min="5381" max="5381" width="10.28515625" style="1" customWidth="1"/>
    <col min="5382" max="5382" width="12.28515625" style="1" customWidth="1"/>
    <col min="5383" max="5383" width="16.85546875" style="1" customWidth="1"/>
    <col min="5384" max="5384" width="17.28515625" style="1" customWidth="1"/>
    <col min="5385" max="5385" width="21.7109375" style="1" customWidth="1"/>
    <col min="5386" max="5386" width="0.7109375" style="1" customWidth="1"/>
    <col min="5387" max="5387" width="11.28515625" style="1" customWidth="1"/>
    <col min="5388" max="5388" width="6.28515625" style="1" customWidth="1"/>
    <col min="5389" max="5389" width="16" style="1" customWidth="1"/>
    <col min="5390" max="5390" width="14.5703125" style="1" customWidth="1"/>
    <col min="5391" max="5391" width="13.7109375" style="1" customWidth="1"/>
    <col min="5392" max="5632" width="9.140625" style="1"/>
    <col min="5633" max="5633" width="59" style="1" customWidth="1"/>
    <col min="5634" max="5634" width="11.5703125" style="1" customWidth="1"/>
    <col min="5635" max="5635" width="12" style="1" customWidth="1"/>
    <col min="5636" max="5636" width="15.85546875" style="1" customWidth="1"/>
    <col min="5637" max="5637" width="10.28515625" style="1" customWidth="1"/>
    <col min="5638" max="5638" width="12.28515625" style="1" customWidth="1"/>
    <col min="5639" max="5639" width="16.85546875" style="1" customWidth="1"/>
    <col min="5640" max="5640" width="17.28515625" style="1" customWidth="1"/>
    <col min="5641" max="5641" width="21.7109375" style="1" customWidth="1"/>
    <col min="5642" max="5642" width="0.7109375" style="1" customWidth="1"/>
    <col min="5643" max="5643" width="11.28515625" style="1" customWidth="1"/>
    <col min="5644" max="5644" width="6.28515625" style="1" customWidth="1"/>
    <col min="5645" max="5645" width="16" style="1" customWidth="1"/>
    <col min="5646" max="5646" width="14.5703125" style="1" customWidth="1"/>
    <col min="5647" max="5647" width="13.7109375" style="1" customWidth="1"/>
    <col min="5648" max="5888" width="9.140625" style="1"/>
    <col min="5889" max="5889" width="59" style="1" customWidth="1"/>
    <col min="5890" max="5890" width="11.5703125" style="1" customWidth="1"/>
    <col min="5891" max="5891" width="12" style="1" customWidth="1"/>
    <col min="5892" max="5892" width="15.85546875" style="1" customWidth="1"/>
    <col min="5893" max="5893" width="10.28515625" style="1" customWidth="1"/>
    <col min="5894" max="5894" width="12.28515625" style="1" customWidth="1"/>
    <col min="5895" max="5895" width="16.85546875" style="1" customWidth="1"/>
    <col min="5896" max="5896" width="17.28515625" style="1" customWidth="1"/>
    <col min="5897" max="5897" width="21.7109375" style="1" customWidth="1"/>
    <col min="5898" max="5898" width="0.7109375" style="1" customWidth="1"/>
    <col min="5899" max="5899" width="11.28515625" style="1" customWidth="1"/>
    <col min="5900" max="5900" width="6.28515625" style="1" customWidth="1"/>
    <col min="5901" max="5901" width="16" style="1" customWidth="1"/>
    <col min="5902" max="5902" width="14.5703125" style="1" customWidth="1"/>
    <col min="5903" max="5903" width="13.7109375" style="1" customWidth="1"/>
    <col min="5904" max="6144" width="9.140625" style="1"/>
    <col min="6145" max="6145" width="59" style="1" customWidth="1"/>
    <col min="6146" max="6146" width="11.5703125" style="1" customWidth="1"/>
    <col min="6147" max="6147" width="12" style="1" customWidth="1"/>
    <col min="6148" max="6148" width="15.85546875" style="1" customWidth="1"/>
    <col min="6149" max="6149" width="10.28515625" style="1" customWidth="1"/>
    <col min="6150" max="6150" width="12.28515625" style="1" customWidth="1"/>
    <col min="6151" max="6151" width="16.85546875" style="1" customWidth="1"/>
    <col min="6152" max="6152" width="17.28515625" style="1" customWidth="1"/>
    <col min="6153" max="6153" width="21.7109375" style="1" customWidth="1"/>
    <col min="6154" max="6154" width="0.7109375" style="1" customWidth="1"/>
    <col min="6155" max="6155" width="11.28515625" style="1" customWidth="1"/>
    <col min="6156" max="6156" width="6.28515625" style="1" customWidth="1"/>
    <col min="6157" max="6157" width="16" style="1" customWidth="1"/>
    <col min="6158" max="6158" width="14.5703125" style="1" customWidth="1"/>
    <col min="6159" max="6159" width="13.7109375" style="1" customWidth="1"/>
    <col min="6160" max="6400" width="9.140625" style="1"/>
    <col min="6401" max="6401" width="59" style="1" customWidth="1"/>
    <col min="6402" max="6402" width="11.5703125" style="1" customWidth="1"/>
    <col min="6403" max="6403" width="12" style="1" customWidth="1"/>
    <col min="6404" max="6404" width="15.85546875" style="1" customWidth="1"/>
    <col min="6405" max="6405" width="10.28515625" style="1" customWidth="1"/>
    <col min="6406" max="6406" width="12.28515625" style="1" customWidth="1"/>
    <col min="6407" max="6407" width="16.85546875" style="1" customWidth="1"/>
    <col min="6408" max="6408" width="17.28515625" style="1" customWidth="1"/>
    <col min="6409" max="6409" width="21.7109375" style="1" customWidth="1"/>
    <col min="6410" max="6410" width="0.7109375" style="1" customWidth="1"/>
    <col min="6411" max="6411" width="11.28515625" style="1" customWidth="1"/>
    <col min="6412" max="6412" width="6.28515625" style="1" customWidth="1"/>
    <col min="6413" max="6413" width="16" style="1" customWidth="1"/>
    <col min="6414" max="6414" width="14.5703125" style="1" customWidth="1"/>
    <col min="6415" max="6415" width="13.7109375" style="1" customWidth="1"/>
    <col min="6416" max="6656" width="9.140625" style="1"/>
    <col min="6657" max="6657" width="59" style="1" customWidth="1"/>
    <col min="6658" max="6658" width="11.5703125" style="1" customWidth="1"/>
    <col min="6659" max="6659" width="12" style="1" customWidth="1"/>
    <col min="6660" max="6660" width="15.85546875" style="1" customWidth="1"/>
    <col min="6661" max="6661" width="10.28515625" style="1" customWidth="1"/>
    <col min="6662" max="6662" width="12.28515625" style="1" customWidth="1"/>
    <col min="6663" max="6663" width="16.85546875" style="1" customWidth="1"/>
    <col min="6664" max="6664" width="17.28515625" style="1" customWidth="1"/>
    <col min="6665" max="6665" width="21.7109375" style="1" customWidth="1"/>
    <col min="6666" max="6666" width="0.7109375" style="1" customWidth="1"/>
    <col min="6667" max="6667" width="11.28515625" style="1" customWidth="1"/>
    <col min="6668" max="6668" width="6.28515625" style="1" customWidth="1"/>
    <col min="6669" max="6669" width="16" style="1" customWidth="1"/>
    <col min="6670" max="6670" width="14.5703125" style="1" customWidth="1"/>
    <col min="6671" max="6671" width="13.7109375" style="1" customWidth="1"/>
    <col min="6672" max="6912" width="9.140625" style="1"/>
    <col min="6913" max="6913" width="59" style="1" customWidth="1"/>
    <col min="6914" max="6914" width="11.5703125" style="1" customWidth="1"/>
    <col min="6915" max="6915" width="12" style="1" customWidth="1"/>
    <col min="6916" max="6916" width="15.85546875" style="1" customWidth="1"/>
    <col min="6917" max="6917" width="10.28515625" style="1" customWidth="1"/>
    <col min="6918" max="6918" width="12.28515625" style="1" customWidth="1"/>
    <col min="6919" max="6919" width="16.85546875" style="1" customWidth="1"/>
    <col min="6920" max="6920" width="17.28515625" style="1" customWidth="1"/>
    <col min="6921" max="6921" width="21.7109375" style="1" customWidth="1"/>
    <col min="6922" max="6922" width="0.7109375" style="1" customWidth="1"/>
    <col min="6923" max="6923" width="11.28515625" style="1" customWidth="1"/>
    <col min="6924" max="6924" width="6.28515625" style="1" customWidth="1"/>
    <col min="6925" max="6925" width="16" style="1" customWidth="1"/>
    <col min="6926" max="6926" width="14.5703125" style="1" customWidth="1"/>
    <col min="6927" max="6927" width="13.7109375" style="1" customWidth="1"/>
    <col min="6928" max="7168" width="9.140625" style="1"/>
    <col min="7169" max="7169" width="59" style="1" customWidth="1"/>
    <col min="7170" max="7170" width="11.5703125" style="1" customWidth="1"/>
    <col min="7171" max="7171" width="12" style="1" customWidth="1"/>
    <col min="7172" max="7172" width="15.85546875" style="1" customWidth="1"/>
    <col min="7173" max="7173" width="10.28515625" style="1" customWidth="1"/>
    <col min="7174" max="7174" width="12.28515625" style="1" customWidth="1"/>
    <col min="7175" max="7175" width="16.85546875" style="1" customWidth="1"/>
    <col min="7176" max="7176" width="17.28515625" style="1" customWidth="1"/>
    <col min="7177" max="7177" width="21.7109375" style="1" customWidth="1"/>
    <col min="7178" max="7178" width="0.7109375" style="1" customWidth="1"/>
    <col min="7179" max="7179" width="11.28515625" style="1" customWidth="1"/>
    <col min="7180" max="7180" width="6.28515625" style="1" customWidth="1"/>
    <col min="7181" max="7181" width="16" style="1" customWidth="1"/>
    <col min="7182" max="7182" width="14.5703125" style="1" customWidth="1"/>
    <col min="7183" max="7183" width="13.7109375" style="1" customWidth="1"/>
    <col min="7184" max="7424" width="9.140625" style="1"/>
    <col min="7425" max="7425" width="59" style="1" customWidth="1"/>
    <col min="7426" max="7426" width="11.5703125" style="1" customWidth="1"/>
    <col min="7427" max="7427" width="12" style="1" customWidth="1"/>
    <col min="7428" max="7428" width="15.85546875" style="1" customWidth="1"/>
    <col min="7429" max="7429" width="10.28515625" style="1" customWidth="1"/>
    <col min="7430" max="7430" width="12.28515625" style="1" customWidth="1"/>
    <col min="7431" max="7431" width="16.85546875" style="1" customWidth="1"/>
    <col min="7432" max="7432" width="17.28515625" style="1" customWidth="1"/>
    <col min="7433" max="7433" width="21.7109375" style="1" customWidth="1"/>
    <col min="7434" max="7434" width="0.7109375" style="1" customWidth="1"/>
    <col min="7435" max="7435" width="11.28515625" style="1" customWidth="1"/>
    <col min="7436" max="7436" width="6.28515625" style="1" customWidth="1"/>
    <col min="7437" max="7437" width="16" style="1" customWidth="1"/>
    <col min="7438" max="7438" width="14.5703125" style="1" customWidth="1"/>
    <col min="7439" max="7439" width="13.7109375" style="1" customWidth="1"/>
    <col min="7440" max="7680" width="9.140625" style="1"/>
    <col min="7681" max="7681" width="59" style="1" customWidth="1"/>
    <col min="7682" max="7682" width="11.5703125" style="1" customWidth="1"/>
    <col min="7683" max="7683" width="12" style="1" customWidth="1"/>
    <col min="7684" max="7684" width="15.85546875" style="1" customWidth="1"/>
    <col min="7685" max="7685" width="10.28515625" style="1" customWidth="1"/>
    <col min="7686" max="7686" width="12.28515625" style="1" customWidth="1"/>
    <col min="7687" max="7687" width="16.85546875" style="1" customWidth="1"/>
    <col min="7688" max="7688" width="17.28515625" style="1" customWidth="1"/>
    <col min="7689" max="7689" width="21.7109375" style="1" customWidth="1"/>
    <col min="7690" max="7690" width="0.7109375" style="1" customWidth="1"/>
    <col min="7691" max="7691" width="11.28515625" style="1" customWidth="1"/>
    <col min="7692" max="7692" width="6.28515625" style="1" customWidth="1"/>
    <col min="7693" max="7693" width="16" style="1" customWidth="1"/>
    <col min="7694" max="7694" width="14.5703125" style="1" customWidth="1"/>
    <col min="7695" max="7695" width="13.7109375" style="1" customWidth="1"/>
    <col min="7696" max="7936" width="9.140625" style="1"/>
    <col min="7937" max="7937" width="59" style="1" customWidth="1"/>
    <col min="7938" max="7938" width="11.5703125" style="1" customWidth="1"/>
    <col min="7939" max="7939" width="12" style="1" customWidth="1"/>
    <col min="7940" max="7940" width="15.85546875" style="1" customWidth="1"/>
    <col min="7941" max="7941" width="10.28515625" style="1" customWidth="1"/>
    <col min="7942" max="7942" width="12.28515625" style="1" customWidth="1"/>
    <col min="7943" max="7943" width="16.85546875" style="1" customWidth="1"/>
    <col min="7944" max="7944" width="17.28515625" style="1" customWidth="1"/>
    <col min="7945" max="7945" width="21.7109375" style="1" customWidth="1"/>
    <col min="7946" max="7946" width="0.7109375" style="1" customWidth="1"/>
    <col min="7947" max="7947" width="11.28515625" style="1" customWidth="1"/>
    <col min="7948" max="7948" width="6.28515625" style="1" customWidth="1"/>
    <col min="7949" max="7949" width="16" style="1" customWidth="1"/>
    <col min="7950" max="7950" width="14.5703125" style="1" customWidth="1"/>
    <col min="7951" max="7951" width="13.7109375" style="1" customWidth="1"/>
    <col min="7952" max="8192" width="9.140625" style="1"/>
    <col min="8193" max="8193" width="59" style="1" customWidth="1"/>
    <col min="8194" max="8194" width="11.5703125" style="1" customWidth="1"/>
    <col min="8195" max="8195" width="12" style="1" customWidth="1"/>
    <col min="8196" max="8196" width="15.85546875" style="1" customWidth="1"/>
    <col min="8197" max="8197" width="10.28515625" style="1" customWidth="1"/>
    <col min="8198" max="8198" width="12.28515625" style="1" customWidth="1"/>
    <col min="8199" max="8199" width="16.85546875" style="1" customWidth="1"/>
    <col min="8200" max="8200" width="17.28515625" style="1" customWidth="1"/>
    <col min="8201" max="8201" width="21.7109375" style="1" customWidth="1"/>
    <col min="8202" max="8202" width="0.7109375" style="1" customWidth="1"/>
    <col min="8203" max="8203" width="11.28515625" style="1" customWidth="1"/>
    <col min="8204" max="8204" width="6.28515625" style="1" customWidth="1"/>
    <col min="8205" max="8205" width="16" style="1" customWidth="1"/>
    <col min="8206" max="8206" width="14.5703125" style="1" customWidth="1"/>
    <col min="8207" max="8207" width="13.7109375" style="1" customWidth="1"/>
    <col min="8208" max="8448" width="9.140625" style="1"/>
    <col min="8449" max="8449" width="59" style="1" customWidth="1"/>
    <col min="8450" max="8450" width="11.5703125" style="1" customWidth="1"/>
    <col min="8451" max="8451" width="12" style="1" customWidth="1"/>
    <col min="8452" max="8452" width="15.85546875" style="1" customWidth="1"/>
    <col min="8453" max="8453" width="10.28515625" style="1" customWidth="1"/>
    <col min="8454" max="8454" width="12.28515625" style="1" customWidth="1"/>
    <col min="8455" max="8455" width="16.85546875" style="1" customWidth="1"/>
    <col min="8456" max="8456" width="17.28515625" style="1" customWidth="1"/>
    <col min="8457" max="8457" width="21.7109375" style="1" customWidth="1"/>
    <col min="8458" max="8458" width="0.7109375" style="1" customWidth="1"/>
    <col min="8459" max="8459" width="11.28515625" style="1" customWidth="1"/>
    <col min="8460" max="8460" width="6.28515625" style="1" customWidth="1"/>
    <col min="8461" max="8461" width="16" style="1" customWidth="1"/>
    <col min="8462" max="8462" width="14.5703125" style="1" customWidth="1"/>
    <col min="8463" max="8463" width="13.7109375" style="1" customWidth="1"/>
    <col min="8464" max="8704" width="9.140625" style="1"/>
    <col min="8705" max="8705" width="59" style="1" customWidth="1"/>
    <col min="8706" max="8706" width="11.5703125" style="1" customWidth="1"/>
    <col min="8707" max="8707" width="12" style="1" customWidth="1"/>
    <col min="8708" max="8708" width="15.85546875" style="1" customWidth="1"/>
    <col min="8709" max="8709" width="10.28515625" style="1" customWidth="1"/>
    <col min="8710" max="8710" width="12.28515625" style="1" customWidth="1"/>
    <col min="8711" max="8711" width="16.85546875" style="1" customWidth="1"/>
    <col min="8712" max="8712" width="17.28515625" style="1" customWidth="1"/>
    <col min="8713" max="8713" width="21.7109375" style="1" customWidth="1"/>
    <col min="8714" max="8714" width="0.7109375" style="1" customWidth="1"/>
    <col min="8715" max="8715" width="11.28515625" style="1" customWidth="1"/>
    <col min="8716" max="8716" width="6.28515625" style="1" customWidth="1"/>
    <col min="8717" max="8717" width="16" style="1" customWidth="1"/>
    <col min="8718" max="8718" width="14.5703125" style="1" customWidth="1"/>
    <col min="8719" max="8719" width="13.7109375" style="1" customWidth="1"/>
    <col min="8720" max="8960" width="9.140625" style="1"/>
    <col min="8961" max="8961" width="59" style="1" customWidth="1"/>
    <col min="8962" max="8962" width="11.5703125" style="1" customWidth="1"/>
    <col min="8963" max="8963" width="12" style="1" customWidth="1"/>
    <col min="8964" max="8964" width="15.85546875" style="1" customWidth="1"/>
    <col min="8965" max="8965" width="10.28515625" style="1" customWidth="1"/>
    <col min="8966" max="8966" width="12.28515625" style="1" customWidth="1"/>
    <col min="8967" max="8967" width="16.85546875" style="1" customWidth="1"/>
    <col min="8968" max="8968" width="17.28515625" style="1" customWidth="1"/>
    <col min="8969" max="8969" width="21.7109375" style="1" customWidth="1"/>
    <col min="8970" max="8970" width="0.7109375" style="1" customWidth="1"/>
    <col min="8971" max="8971" width="11.28515625" style="1" customWidth="1"/>
    <col min="8972" max="8972" width="6.28515625" style="1" customWidth="1"/>
    <col min="8973" max="8973" width="16" style="1" customWidth="1"/>
    <col min="8974" max="8974" width="14.5703125" style="1" customWidth="1"/>
    <col min="8975" max="8975" width="13.7109375" style="1" customWidth="1"/>
    <col min="8976" max="9216" width="9.140625" style="1"/>
    <col min="9217" max="9217" width="59" style="1" customWidth="1"/>
    <col min="9218" max="9218" width="11.5703125" style="1" customWidth="1"/>
    <col min="9219" max="9219" width="12" style="1" customWidth="1"/>
    <col min="9220" max="9220" width="15.85546875" style="1" customWidth="1"/>
    <col min="9221" max="9221" width="10.28515625" style="1" customWidth="1"/>
    <col min="9222" max="9222" width="12.28515625" style="1" customWidth="1"/>
    <col min="9223" max="9223" width="16.85546875" style="1" customWidth="1"/>
    <col min="9224" max="9224" width="17.28515625" style="1" customWidth="1"/>
    <col min="9225" max="9225" width="21.7109375" style="1" customWidth="1"/>
    <col min="9226" max="9226" width="0.7109375" style="1" customWidth="1"/>
    <col min="9227" max="9227" width="11.28515625" style="1" customWidth="1"/>
    <col min="9228" max="9228" width="6.28515625" style="1" customWidth="1"/>
    <col min="9229" max="9229" width="16" style="1" customWidth="1"/>
    <col min="9230" max="9230" width="14.5703125" style="1" customWidth="1"/>
    <col min="9231" max="9231" width="13.7109375" style="1" customWidth="1"/>
    <col min="9232" max="9472" width="9.140625" style="1"/>
    <col min="9473" max="9473" width="59" style="1" customWidth="1"/>
    <col min="9474" max="9474" width="11.5703125" style="1" customWidth="1"/>
    <col min="9475" max="9475" width="12" style="1" customWidth="1"/>
    <col min="9476" max="9476" width="15.85546875" style="1" customWidth="1"/>
    <col min="9477" max="9477" width="10.28515625" style="1" customWidth="1"/>
    <col min="9478" max="9478" width="12.28515625" style="1" customWidth="1"/>
    <col min="9479" max="9479" width="16.85546875" style="1" customWidth="1"/>
    <col min="9480" max="9480" width="17.28515625" style="1" customWidth="1"/>
    <col min="9481" max="9481" width="21.7109375" style="1" customWidth="1"/>
    <col min="9482" max="9482" width="0.7109375" style="1" customWidth="1"/>
    <col min="9483" max="9483" width="11.28515625" style="1" customWidth="1"/>
    <col min="9484" max="9484" width="6.28515625" style="1" customWidth="1"/>
    <col min="9485" max="9485" width="16" style="1" customWidth="1"/>
    <col min="9486" max="9486" width="14.5703125" style="1" customWidth="1"/>
    <col min="9487" max="9487" width="13.7109375" style="1" customWidth="1"/>
    <col min="9488" max="9728" width="9.140625" style="1"/>
    <col min="9729" max="9729" width="59" style="1" customWidth="1"/>
    <col min="9730" max="9730" width="11.5703125" style="1" customWidth="1"/>
    <col min="9731" max="9731" width="12" style="1" customWidth="1"/>
    <col min="9732" max="9732" width="15.85546875" style="1" customWidth="1"/>
    <col min="9733" max="9733" width="10.28515625" style="1" customWidth="1"/>
    <col min="9734" max="9734" width="12.28515625" style="1" customWidth="1"/>
    <col min="9735" max="9735" width="16.85546875" style="1" customWidth="1"/>
    <col min="9736" max="9736" width="17.28515625" style="1" customWidth="1"/>
    <col min="9737" max="9737" width="21.7109375" style="1" customWidth="1"/>
    <col min="9738" max="9738" width="0.7109375" style="1" customWidth="1"/>
    <col min="9739" max="9739" width="11.28515625" style="1" customWidth="1"/>
    <col min="9740" max="9740" width="6.28515625" style="1" customWidth="1"/>
    <col min="9741" max="9741" width="16" style="1" customWidth="1"/>
    <col min="9742" max="9742" width="14.5703125" style="1" customWidth="1"/>
    <col min="9743" max="9743" width="13.7109375" style="1" customWidth="1"/>
    <col min="9744" max="9984" width="9.140625" style="1"/>
    <col min="9985" max="9985" width="59" style="1" customWidth="1"/>
    <col min="9986" max="9986" width="11.5703125" style="1" customWidth="1"/>
    <col min="9987" max="9987" width="12" style="1" customWidth="1"/>
    <col min="9988" max="9988" width="15.85546875" style="1" customWidth="1"/>
    <col min="9989" max="9989" width="10.28515625" style="1" customWidth="1"/>
    <col min="9990" max="9990" width="12.28515625" style="1" customWidth="1"/>
    <col min="9991" max="9991" width="16.85546875" style="1" customWidth="1"/>
    <col min="9992" max="9992" width="17.28515625" style="1" customWidth="1"/>
    <col min="9993" max="9993" width="21.7109375" style="1" customWidth="1"/>
    <col min="9994" max="9994" width="0.7109375" style="1" customWidth="1"/>
    <col min="9995" max="9995" width="11.28515625" style="1" customWidth="1"/>
    <col min="9996" max="9996" width="6.28515625" style="1" customWidth="1"/>
    <col min="9997" max="9997" width="16" style="1" customWidth="1"/>
    <col min="9998" max="9998" width="14.5703125" style="1" customWidth="1"/>
    <col min="9999" max="9999" width="13.7109375" style="1" customWidth="1"/>
    <col min="10000" max="10240" width="9.140625" style="1"/>
    <col min="10241" max="10241" width="59" style="1" customWidth="1"/>
    <col min="10242" max="10242" width="11.5703125" style="1" customWidth="1"/>
    <col min="10243" max="10243" width="12" style="1" customWidth="1"/>
    <col min="10244" max="10244" width="15.85546875" style="1" customWidth="1"/>
    <col min="10245" max="10245" width="10.28515625" style="1" customWidth="1"/>
    <col min="10246" max="10246" width="12.28515625" style="1" customWidth="1"/>
    <col min="10247" max="10247" width="16.85546875" style="1" customWidth="1"/>
    <col min="10248" max="10248" width="17.28515625" style="1" customWidth="1"/>
    <col min="10249" max="10249" width="21.7109375" style="1" customWidth="1"/>
    <col min="10250" max="10250" width="0.7109375" style="1" customWidth="1"/>
    <col min="10251" max="10251" width="11.28515625" style="1" customWidth="1"/>
    <col min="10252" max="10252" width="6.28515625" style="1" customWidth="1"/>
    <col min="10253" max="10253" width="16" style="1" customWidth="1"/>
    <col min="10254" max="10254" width="14.5703125" style="1" customWidth="1"/>
    <col min="10255" max="10255" width="13.7109375" style="1" customWidth="1"/>
    <col min="10256" max="10496" width="9.140625" style="1"/>
    <col min="10497" max="10497" width="59" style="1" customWidth="1"/>
    <col min="10498" max="10498" width="11.5703125" style="1" customWidth="1"/>
    <col min="10499" max="10499" width="12" style="1" customWidth="1"/>
    <col min="10500" max="10500" width="15.85546875" style="1" customWidth="1"/>
    <col min="10501" max="10501" width="10.28515625" style="1" customWidth="1"/>
    <col min="10502" max="10502" width="12.28515625" style="1" customWidth="1"/>
    <col min="10503" max="10503" width="16.85546875" style="1" customWidth="1"/>
    <col min="10504" max="10504" width="17.28515625" style="1" customWidth="1"/>
    <col min="10505" max="10505" width="21.7109375" style="1" customWidth="1"/>
    <col min="10506" max="10506" width="0.7109375" style="1" customWidth="1"/>
    <col min="10507" max="10507" width="11.28515625" style="1" customWidth="1"/>
    <col min="10508" max="10508" width="6.28515625" style="1" customWidth="1"/>
    <col min="10509" max="10509" width="16" style="1" customWidth="1"/>
    <col min="10510" max="10510" width="14.5703125" style="1" customWidth="1"/>
    <col min="10511" max="10511" width="13.7109375" style="1" customWidth="1"/>
    <col min="10512" max="10752" width="9.140625" style="1"/>
    <col min="10753" max="10753" width="59" style="1" customWidth="1"/>
    <col min="10754" max="10754" width="11.5703125" style="1" customWidth="1"/>
    <col min="10755" max="10755" width="12" style="1" customWidth="1"/>
    <col min="10756" max="10756" width="15.85546875" style="1" customWidth="1"/>
    <col min="10757" max="10757" width="10.28515625" style="1" customWidth="1"/>
    <col min="10758" max="10758" width="12.28515625" style="1" customWidth="1"/>
    <col min="10759" max="10759" width="16.85546875" style="1" customWidth="1"/>
    <col min="10760" max="10760" width="17.28515625" style="1" customWidth="1"/>
    <col min="10761" max="10761" width="21.7109375" style="1" customWidth="1"/>
    <col min="10762" max="10762" width="0.7109375" style="1" customWidth="1"/>
    <col min="10763" max="10763" width="11.28515625" style="1" customWidth="1"/>
    <col min="10764" max="10764" width="6.28515625" style="1" customWidth="1"/>
    <col min="10765" max="10765" width="16" style="1" customWidth="1"/>
    <col min="10766" max="10766" width="14.5703125" style="1" customWidth="1"/>
    <col min="10767" max="10767" width="13.7109375" style="1" customWidth="1"/>
    <col min="10768" max="11008" width="9.140625" style="1"/>
    <col min="11009" max="11009" width="59" style="1" customWidth="1"/>
    <col min="11010" max="11010" width="11.5703125" style="1" customWidth="1"/>
    <col min="11011" max="11011" width="12" style="1" customWidth="1"/>
    <col min="11012" max="11012" width="15.85546875" style="1" customWidth="1"/>
    <col min="11013" max="11013" width="10.28515625" style="1" customWidth="1"/>
    <col min="11014" max="11014" width="12.28515625" style="1" customWidth="1"/>
    <col min="11015" max="11015" width="16.85546875" style="1" customWidth="1"/>
    <col min="11016" max="11016" width="17.28515625" style="1" customWidth="1"/>
    <col min="11017" max="11017" width="21.7109375" style="1" customWidth="1"/>
    <col min="11018" max="11018" width="0.7109375" style="1" customWidth="1"/>
    <col min="11019" max="11019" width="11.28515625" style="1" customWidth="1"/>
    <col min="11020" max="11020" width="6.28515625" style="1" customWidth="1"/>
    <col min="11021" max="11021" width="16" style="1" customWidth="1"/>
    <col min="11022" max="11022" width="14.5703125" style="1" customWidth="1"/>
    <col min="11023" max="11023" width="13.7109375" style="1" customWidth="1"/>
    <col min="11024" max="11264" width="9.140625" style="1"/>
    <col min="11265" max="11265" width="59" style="1" customWidth="1"/>
    <col min="11266" max="11266" width="11.5703125" style="1" customWidth="1"/>
    <col min="11267" max="11267" width="12" style="1" customWidth="1"/>
    <col min="11268" max="11268" width="15.85546875" style="1" customWidth="1"/>
    <col min="11269" max="11269" width="10.28515625" style="1" customWidth="1"/>
    <col min="11270" max="11270" width="12.28515625" style="1" customWidth="1"/>
    <col min="11271" max="11271" width="16.85546875" style="1" customWidth="1"/>
    <col min="11272" max="11272" width="17.28515625" style="1" customWidth="1"/>
    <col min="11273" max="11273" width="21.7109375" style="1" customWidth="1"/>
    <col min="11274" max="11274" width="0.7109375" style="1" customWidth="1"/>
    <col min="11275" max="11275" width="11.28515625" style="1" customWidth="1"/>
    <col min="11276" max="11276" width="6.28515625" style="1" customWidth="1"/>
    <col min="11277" max="11277" width="16" style="1" customWidth="1"/>
    <col min="11278" max="11278" width="14.5703125" style="1" customWidth="1"/>
    <col min="11279" max="11279" width="13.7109375" style="1" customWidth="1"/>
    <col min="11280" max="11520" width="9.140625" style="1"/>
    <col min="11521" max="11521" width="59" style="1" customWidth="1"/>
    <col min="11522" max="11522" width="11.5703125" style="1" customWidth="1"/>
    <col min="11523" max="11523" width="12" style="1" customWidth="1"/>
    <col min="11524" max="11524" width="15.85546875" style="1" customWidth="1"/>
    <col min="11525" max="11525" width="10.28515625" style="1" customWidth="1"/>
    <col min="11526" max="11526" width="12.28515625" style="1" customWidth="1"/>
    <col min="11527" max="11527" width="16.85546875" style="1" customWidth="1"/>
    <col min="11528" max="11528" width="17.28515625" style="1" customWidth="1"/>
    <col min="11529" max="11529" width="21.7109375" style="1" customWidth="1"/>
    <col min="11530" max="11530" width="0.7109375" style="1" customWidth="1"/>
    <col min="11531" max="11531" width="11.28515625" style="1" customWidth="1"/>
    <col min="11532" max="11532" width="6.28515625" style="1" customWidth="1"/>
    <col min="11533" max="11533" width="16" style="1" customWidth="1"/>
    <col min="11534" max="11534" width="14.5703125" style="1" customWidth="1"/>
    <col min="11535" max="11535" width="13.7109375" style="1" customWidth="1"/>
    <col min="11536" max="11776" width="9.140625" style="1"/>
    <col min="11777" max="11777" width="59" style="1" customWidth="1"/>
    <col min="11778" max="11778" width="11.5703125" style="1" customWidth="1"/>
    <col min="11779" max="11779" width="12" style="1" customWidth="1"/>
    <col min="11780" max="11780" width="15.85546875" style="1" customWidth="1"/>
    <col min="11781" max="11781" width="10.28515625" style="1" customWidth="1"/>
    <col min="11782" max="11782" width="12.28515625" style="1" customWidth="1"/>
    <col min="11783" max="11783" width="16.85546875" style="1" customWidth="1"/>
    <col min="11784" max="11784" width="17.28515625" style="1" customWidth="1"/>
    <col min="11785" max="11785" width="21.7109375" style="1" customWidth="1"/>
    <col min="11786" max="11786" width="0.7109375" style="1" customWidth="1"/>
    <col min="11787" max="11787" width="11.28515625" style="1" customWidth="1"/>
    <col min="11788" max="11788" width="6.28515625" style="1" customWidth="1"/>
    <col min="11789" max="11789" width="16" style="1" customWidth="1"/>
    <col min="11790" max="11790" width="14.5703125" style="1" customWidth="1"/>
    <col min="11791" max="11791" width="13.7109375" style="1" customWidth="1"/>
    <col min="11792" max="12032" width="9.140625" style="1"/>
    <col min="12033" max="12033" width="59" style="1" customWidth="1"/>
    <col min="12034" max="12034" width="11.5703125" style="1" customWidth="1"/>
    <col min="12035" max="12035" width="12" style="1" customWidth="1"/>
    <col min="12036" max="12036" width="15.85546875" style="1" customWidth="1"/>
    <col min="12037" max="12037" width="10.28515625" style="1" customWidth="1"/>
    <col min="12038" max="12038" width="12.28515625" style="1" customWidth="1"/>
    <col min="12039" max="12039" width="16.85546875" style="1" customWidth="1"/>
    <col min="12040" max="12040" width="17.28515625" style="1" customWidth="1"/>
    <col min="12041" max="12041" width="21.7109375" style="1" customWidth="1"/>
    <col min="12042" max="12042" width="0.7109375" style="1" customWidth="1"/>
    <col min="12043" max="12043" width="11.28515625" style="1" customWidth="1"/>
    <col min="12044" max="12044" width="6.28515625" style="1" customWidth="1"/>
    <col min="12045" max="12045" width="16" style="1" customWidth="1"/>
    <col min="12046" max="12046" width="14.5703125" style="1" customWidth="1"/>
    <col min="12047" max="12047" width="13.7109375" style="1" customWidth="1"/>
    <col min="12048" max="12288" width="9.140625" style="1"/>
    <col min="12289" max="12289" width="59" style="1" customWidth="1"/>
    <col min="12290" max="12290" width="11.5703125" style="1" customWidth="1"/>
    <col min="12291" max="12291" width="12" style="1" customWidth="1"/>
    <col min="12292" max="12292" width="15.85546875" style="1" customWidth="1"/>
    <col min="12293" max="12293" width="10.28515625" style="1" customWidth="1"/>
    <col min="12294" max="12294" width="12.28515625" style="1" customWidth="1"/>
    <col min="12295" max="12295" width="16.85546875" style="1" customWidth="1"/>
    <col min="12296" max="12296" width="17.28515625" style="1" customWidth="1"/>
    <col min="12297" max="12297" width="21.7109375" style="1" customWidth="1"/>
    <col min="12298" max="12298" width="0.7109375" style="1" customWidth="1"/>
    <col min="12299" max="12299" width="11.28515625" style="1" customWidth="1"/>
    <col min="12300" max="12300" width="6.28515625" style="1" customWidth="1"/>
    <col min="12301" max="12301" width="16" style="1" customWidth="1"/>
    <col min="12302" max="12302" width="14.5703125" style="1" customWidth="1"/>
    <col min="12303" max="12303" width="13.7109375" style="1" customWidth="1"/>
    <col min="12304" max="12544" width="9.140625" style="1"/>
    <col min="12545" max="12545" width="59" style="1" customWidth="1"/>
    <col min="12546" max="12546" width="11.5703125" style="1" customWidth="1"/>
    <col min="12547" max="12547" width="12" style="1" customWidth="1"/>
    <col min="12548" max="12548" width="15.85546875" style="1" customWidth="1"/>
    <col min="12549" max="12549" width="10.28515625" style="1" customWidth="1"/>
    <col min="12550" max="12550" width="12.28515625" style="1" customWidth="1"/>
    <col min="12551" max="12551" width="16.85546875" style="1" customWidth="1"/>
    <col min="12552" max="12552" width="17.28515625" style="1" customWidth="1"/>
    <col min="12553" max="12553" width="21.7109375" style="1" customWidth="1"/>
    <col min="12554" max="12554" width="0.7109375" style="1" customWidth="1"/>
    <col min="12555" max="12555" width="11.28515625" style="1" customWidth="1"/>
    <col min="12556" max="12556" width="6.28515625" style="1" customWidth="1"/>
    <col min="12557" max="12557" width="16" style="1" customWidth="1"/>
    <col min="12558" max="12558" width="14.5703125" style="1" customWidth="1"/>
    <col min="12559" max="12559" width="13.7109375" style="1" customWidth="1"/>
    <col min="12560" max="12800" width="9.140625" style="1"/>
    <col min="12801" max="12801" width="59" style="1" customWidth="1"/>
    <col min="12802" max="12802" width="11.5703125" style="1" customWidth="1"/>
    <col min="12803" max="12803" width="12" style="1" customWidth="1"/>
    <col min="12804" max="12804" width="15.85546875" style="1" customWidth="1"/>
    <col min="12805" max="12805" width="10.28515625" style="1" customWidth="1"/>
    <col min="12806" max="12806" width="12.28515625" style="1" customWidth="1"/>
    <col min="12807" max="12807" width="16.85546875" style="1" customWidth="1"/>
    <col min="12808" max="12808" width="17.28515625" style="1" customWidth="1"/>
    <col min="12809" max="12809" width="21.7109375" style="1" customWidth="1"/>
    <col min="12810" max="12810" width="0.7109375" style="1" customWidth="1"/>
    <col min="12811" max="12811" width="11.28515625" style="1" customWidth="1"/>
    <col min="12812" max="12812" width="6.28515625" style="1" customWidth="1"/>
    <col min="12813" max="12813" width="16" style="1" customWidth="1"/>
    <col min="12814" max="12814" width="14.5703125" style="1" customWidth="1"/>
    <col min="12815" max="12815" width="13.7109375" style="1" customWidth="1"/>
    <col min="12816" max="13056" width="9.140625" style="1"/>
    <col min="13057" max="13057" width="59" style="1" customWidth="1"/>
    <col min="13058" max="13058" width="11.5703125" style="1" customWidth="1"/>
    <col min="13059" max="13059" width="12" style="1" customWidth="1"/>
    <col min="13060" max="13060" width="15.85546875" style="1" customWidth="1"/>
    <col min="13061" max="13061" width="10.28515625" style="1" customWidth="1"/>
    <col min="13062" max="13062" width="12.28515625" style="1" customWidth="1"/>
    <col min="13063" max="13063" width="16.85546875" style="1" customWidth="1"/>
    <col min="13064" max="13064" width="17.28515625" style="1" customWidth="1"/>
    <col min="13065" max="13065" width="21.7109375" style="1" customWidth="1"/>
    <col min="13066" max="13066" width="0.7109375" style="1" customWidth="1"/>
    <col min="13067" max="13067" width="11.28515625" style="1" customWidth="1"/>
    <col min="13068" max="13068" width="6.28515625" style="1" customWidth="1"/>
    <col min="13069" max="13069" width="16" style="1" customWidth="1"/>
    <col min="13070" max="13070" width="14.5703125" style="1" customWidth="1"/>
    <col min="13071" max="13071" width="13.7109375" style="1" customWidth="1"/>
    <col min="13072" max="13312" width="9.140625" style="1"/>
    <col min="13313" max="13313" width="59" style="1" customWidth="1"/>
    <col min="13314" max="13314" width="11.5703125" style="1" customWidth="1"/>
    <col min="13315" max="13315" width="12" style="1" customWidth="1"/>
    <col min="13316" max="13316" width="15.85546875" style="1" customWidth="1"/>
    <col min="13317" max="13317" width="10.28515625" style="1" customWidth="1"/>
    <col min="13318" max="13318" width="12.28515625" style="1" customWidth="1"/>
    <col min="13319" max="13319" width="16.85546875" style="1" customWidth="1"/>
    <col min="13320" max="13320" width="17.28515625" style="1" customWidth="1"/>
    <col min="13321" max="13321" width="21.7109375" style="1" customWidth="1"/>
    <col min="13322" max="13322" width="0.7109375" style="1" customWidth="1"/>
    <col min="13323" max="13323" width="11.28515625" style="1" customWidth="1"/>
    <col min="13324" max="13324" width="6.28515625" style="1" customWidth="1"/>
    <col min="13325" max="13325" width="16" style="1" customWidth="1"/>
    <col min="13326" max="13326" width="14.5703125" style="1" customWidth="1"/>
    <col min="13327" max="13327" width="13.7109375" style="1" customWidth="1"/>
    <col min="13328" max="13568" width="9.140625" style="1"/>
    <col min="13569" max="13569" width="59" style="1" customWidth="1"/>
    <col min="13570" max="13570" width="11.5703125" style="1" customWidth="1"/>
    <col min="13571" max="13571" width="12" style="1" customWidth="1"/>
    <col min="13572" max="13572" width="15.85546875" style="1" customWidth="1"/>
    <col min="13573" max="13573" width="10.28515625" style="1" customWidth="1"/>
    <col min="13574" max="13574" width="12.28515625" style="1" customWidth="1"/>
    <col min="13575" max="13575" width="16.85546875" style="1" customWidth="1"/>
    <col min="13576" max="13576" width="17.28515625" style="1" customWidth="1"/>
    <col min="13577" max="13577" width="21.7109375" style="1" customWidth="1"/>
    <col min="13578" max="13578" width="0.7109375" style="1" customWidth="1"/>
    <col min="13579" max="13579" width="11.28515625" style="1" customWidth="1"/>
    <col min="13580" max="13580" width="6.28515625" style="1" customWidth="1"/>
    <col min="13581" max="13581" width="16" style="1" customWidth="1"/>
    <col min="13582" max="13582" width="14.5703125" style="1" customWidth="1"/>
    <col min="13583" max="13583" width="13.7109375" style="1" customWidth="1"/>
    <col min="13584" max="13824" width="9.140625" style="1"/>
    <col min="13825" max="13825" width="59" style="1" customWidth="1"/>
    <col min="13826" max="13826" width="11.5703125" style="1" customWidth="1"/>
    <col min="13827" max="13827" width="12" style="1" customWidth="1"/>
    <col min="13828" max="13828" width="15.85546875" style="1" customWidth="1"/>
    <col min="13829" max="13829" width="10.28515625" style="1" customWidth="1"/>
    <col min="13830" max="13830" width="12.28515625" style="1" customWidth="1"/>
    <col min="13831" max="13831" width="16.85546875" style="1" customWidth="1"/>
    <col min="13832" max="13832" width="17.28515625" style="1" customWidth="1"/>
    <col min="13833" max="13833" width="21.7109375" style="1" customWidth="1"/>
    <col min="13834" max="13834" width="0.7109375" style="1" customWidth="1"/>
    <col min="13835" max="13835" width="11.28515625" style="1" customWidth="1"/>
    <col min="13836" max="13836" width="6.28515625" style="1" customWidth="1"/>
    <col min="13837" max="13837" width="16" style="1" customWidth="1"/>
    <col min="13838" max="13838" width="14.5703125" style="1" customWidth="1"/>
    <col min="13839" max="13839" width="13.7109375" style="1" customWidth="1"/>
    <col min="13840" max="14080" width="9.140625" style="1"/>
    <col min="14081" max="14081" width="59" style="1" customWidth="1"/>
    <col min="14082" max="14082" width="11.5703125" style="1" customWidth="1"/>
    <col min="14083" max="14083" width="12" style="1" customWidth="1"/>
    <col min="14084" max="14084" width="15.85546875" style="1" customWidth="1"/>
    <col min="14085" max="14085" width="10.28515625" style="1" customWidth="1"/>
    <col min="14086" max="14086" width="12.28515625" style="1" customWidth="1"/>
    <col min="14087" max="14087" width="16.85546875" style="1" customWidth="1"/>
    <col min="14088" max="14088" width="17.28515625" style="1" customWidth="1"/>
    <col min="14089" max="14089" width="21.7109375" style="1" customWidth="1"/>
    <col min="14090" max="14090" width="0.7109375" style="1" customWidth="1"/>
    <col min="14091" max="14091" width="11.28515625" style="1" customWidth="1"/>
    <col min="14092" max="14092" width="6.28515625" style="1" customWidth="1"/>
    <col min="14093" max="14093" width="16" style="1" customWidth="1"/>
    <col min="14094" max="14094" width="14.5703125" style="1" customWidth="1"/>
    <col min="14095" max="14095" width="13.7109375" style="1" customWidth="1"/>
    <col min="14096" max="14336" width="9.140625" style="1"/>
    <col min="14337" max="14337" width="59" style="1" customWidth="1"/>
    <col min="14338" max="14338" width="11.5703125" style="1" customWidth="1"/>
    <col min="14339" max="14339" width="12" style="1" customWidth="1"/>
    <col min="14340" max="14340" width="15.85546875" style="1" customWidth="1"/>
    <col min="14341" max="14341" width="10.28515625" style="1" customWidth="1"/>
    <col min="14342" max="14342" width="12.28515625" style="1" customWidth="1"/>
    <col min="14343" max="14343" width="16.85546875" style="1" customWidth="1"/>
    <col min="14344" max="14344" width="17.28515625" style="1" customWidth="1"/>
    <col min="14345" max="14345" width="21.7109375" style="1" customWidth="1"/>
    <col min="14346" max="14346" width="0.7109375" style="1" customWidth="1"/>
    <col min="14347" max="14347" width="11.28515625" style="1" customWidth="1"/>
    <col min="14348" max="14348" width="6.28515625" style="1" customWidth="1"/>
    <col min="14349" max="14349" width="16" style="1" customWidth="1"/>
    <col min="14350" max="14350" width="14.5703125" style="1" customWidth="1"/>
    <col min="14351" max="14351" width="13.7109375" style="1" customWidth="1"/>
    <col min="14352" max="14592" width="9.140625" style="1"/>
    <col min="14593" max="14593" width="59" style="1" customWidth="1"/>
    <col min="14594" max="14594" width="11.5703125" style="1" customWidth="1"/>
    <col min="14595" max="14595" width="12" style="1" customWidth="1"/>
    <col min="14596" max="14596" width="15.85546875" style="1" customWidth="1"/>
    <col min="14597" max="14597" width="10.28515625" style="1" customWidth="1"/>
    <col min="14598" max="14598" width="12.28515625" style="1" customWidth="1"/>
    <col min="14599" max="14599" width="16.85546875" style="1" customWidth="1"/>
    <col min="14600" max="14600" width="17.28515625" style="1" customWidth="1"/>
    <col min="14601" max="14601" width="21.7109375" style="1" customWidth="1"/>
    <col min="14602" max="14602" width="0.7109375" style="1" customWidth="1"/>
    <col min="14603" max="14603" width="11.28515625" style="1" customWidth="1"/>
    <col min="14604" max="14604" width="6.28515625" style="1" customWidth="1"/>
    <col min="14605" max="14605" width="16" style="1" customWidth="1"/>
    <col min="14606" max="14606" width="14.5703125" style="1" customWidth="1"/>
    <col min="14607" max="14607" width="13.7109375" style="1" customWidth="1"/>
    <col min="14608" max="14848" width="9.140625" style="1"/>
    <col min="14849" max="14849" width="59" style="1" customWidth="1"/>
    <col min="14850" max="14850" width="11.5703125" style="1" customWidth="1"/>
    <col min="14851" max="14851" width="12" style="1" customWidth="1"/>
    <col min="14852" max="14852" width="15.85546875" style="1" customWidth="1"/>
    <col min="14853" max="14853" width="10.28515625" style="1" customWidth="1"/>
    <col min="14854" max="14854" width="12.28515625" style="1" customWidth="1"/>
    <col min="14855" max="14855" width="16.85546875" style="1" customWidth="1"/>
    <col min="14856" max="14856" width="17.28515625" style="1" customWidth="1"/>
    <col min="14857" max="14857" width="21.7109375" style="1" customWidth="1"/>
    <col min="14858" max="14858" width="0.7109375" style="1" customWidth="1"/>
    <col min="14859" max="14859" width="11.28515625" style="1" customWidth="1"/>
    <col min="14860" max="14860" width="6.28515625" style="1" customWidth="1"/>
    <col min="14861" max="14861" width="16" style="1" customWidth="1"/>
    <col min="14862" max="14862" width="14.5703125" style="1" customWidth="1"/>
    <col min="14863" max="14863" width="13.7109375" style="1" customWidth="1"/>
    <col min="14864" max="15104" width="9.140625" style="1"/>
    <col min="15105" max="15105" width="59" style="1" customWidth="1"/>
    <col min="15106" max="15106" width="11.5703125" style="1" customWidth="1"/>
    <col min="15107" max="15107" width="12" style="1" customWidth="1"/>
    <col min="15108" max="15108" width="15.85546875" style="1" customWidth="1"/>
    <col min="15109" max="15109" width="10.28515625" style="1" customWidth="1"/>
    <col min="15110" max="15110" width="12.28515625" style="1" customWidth="1"/>
    <col min="15111" max="15111" width="16.85546875" style="1" customWidth="1"/>
    <col min="15112" max="15112" width="17.28515625" style="1" customWidth="1"/>
    <col min="15113" max="15113" width="21.7109375" style="1" customWidth="1"/>
    <col min="15114" max="15114" width="0.7109375" style="1" customWidth="1"/>
    <col min="15115" max="15115" width="11.28515625" style="1" customWidth="1"/>
    <col min="15116" max="15116" width="6.28515625" style="1" customWidth="1"/>
    <col min="15117" max="15117" width="16" style="1" customWidth="1"/>
    <col min="15118" max="15118" width="14.5703125" style="1" customWidth="1"/>
    <col min="15119" max="15119" width="13.7109375" style="1" customWidth="1"/>
    <col min="15120" max="15360" width="9.140625" style="1"/>
    <col min="15361" max="15361" width="59" style="1" customWidth="1"/>
    <col min="15362" max="15362" width="11.5703125" style="1" customWidth="1"/>
    <col min="15363" max="15363" width="12" style="1" customWidth="1"/>
    <col min="15364" max="15364" width="15.85546875" style="1" customWidth="1"/>
    <col min="15365" max="15365" width="10.28515625" style="1" customWidth="1"/>
    <col min="15366" max="15366" width="12.28515625" style="1" customWidth="1"/>
    <col min="15367" max="15367" width="16.85546875" style="1" customWidth="1"/>
    <col min="15368" max="15368" width="17.28515625" style="1" customWidth="1"/>
    <col min="15369" max="15369" width="21.7109375" style="1" customWidth="1"/>
    <col min="15370" max="15370" width="0.7109375" style="1" customWidth="1"/>
    <col min="15371" max="15371" width="11.28515625" style="1" customWidth="1"/>
    <col min="15372" max="15372" width="6.28515625" style="1" customWidth="1"/>
    <col min="15373" max="15373" width="16" style="1" customWidth="1"/>
    <col min="15374" max="15374" width="14.5703125" style="1" customWidth="1"/>
    <col min="15375" max="15375" width="13.7109375" style="1" customWidth="1"/>
    <col min="15376" max="15616" width="9.140625" style="1"/>
    <col min="15617" max="15617" width="59" style="1" customWidth="1"/>
    <col min="15618" max="15618" width="11.5703125" style="1" customWidth="1"/>
    <col min="15619" max="15619" width="12" style="1" customWidth="1"/>
    <col min="15620" max="15620" width="15.85546875" style="1" customWidth="1"/>
    <col min="15621" max="15621" width="10.28515625" style="1" customWidth="1"/>
    <col min="15622" max="15622" width="12.28515625" style="1" customWidth="1"/>
    <col min="15623" max="15623" width="16.85546875" style="1" customWidth="1"/>
    <col min="15624" max="15624" width="17.28515625" style="1" customWidth="1"/>
    <col min="15625" max="15625" width="21.7109375" style="1" customWidth="1"/>
    <col min="15626" max="15626" width="0.7109375" style="1" customWidth="1"/>
    <col min="15627" max="15627" width="11.28515625" style="1" customWidth="1"/>
    <col min="15628" max="15628" width="6.28515625" style="1" customWidth="1"/>
    <col min="15629" max="15629" width="16" style="1" customWidth="1"/>
    <col min="15630" max="15630" width="14.5703125" style="1" customWidth="1"/>
    <col min="15631" max="15631" width="13.7109375" style="1" customWidth="1"/>
    <col min="15632" max="15872" width="9.140625" style="1"/>
    <col min="15873" max="15873" width="59" style="1" customWidth="1"/>
    <col min="15874" max="15874" width="11.5703125" style="1" customWidth="1"/>
    <col min="15875" max="15875" width="12" style="1" customWidth="1"/>
    <col min="15876" max="15876" width="15.85546875" style="1" customWidth="1"/>
    <col min="15877" max="15877" width="10.28515625" style="1" customWidth="1"/>
    <col min="15878" max="15878" width="12.28515625" style="1" customWidth="1"/>
    <col min="15879" max="15879" width="16.85546875" style="1" customWidth="1"/>
    <col min="15880" max="15880" width="17.28515625" style="1" customWidth="1"/>
    <col min="15881" max="15881" width="21.7109375" style="1" customWidth="1"/>
    <col min="15882" max="15882" width="0.7109375" style="1" customWidth="1"/>
    <col min="15883" max="15883" width="11.28515625" style="1" customWidth="1"/>
    <col min="15884" max="15884" width="6.28515625" style="1" customWidth="1"/>
    <col min="15885" max="15885" width="16" style="1" customWidth="1"/>
    <col min="15886" max="15886" width="14.5703125" style="1" customWidth="1"/>
    <col min="15887" max="15887" width="13.7109375" style="1" customWidth="1"/>
    <col min="15888" max="16128" width="9.140625" style="1"/>
    <col min="16129" max="16129" width="59" style="1" customWidth="1"/>
    <col min="16130" max="16130" width="11.5703125" style="1" customWidth="1"/>
    <col min="16131" max="16131" width="12" style="1" customWidth="1"/>
    <col min="16132" max="16132" width="15.85546875" style="1" customWidth="1"/>
    <col min="16133" max="16133" width="10.28515625" style="1" customWidth="1"/>
    <col min="16134" max="16134" width="12.28515625" style="1" customWidth="1"/>
    <col min="16135" max="16135" width="16.85546875" style="1" customWidth="1"/>
    <col min="16136" max="16136" width="17.28515625" style="1" customWidth="1"/>
    <col min="16137" max="16137" width="21.7109375" style="1" customWidth="1"/>
    <col min="16138" max="16138" width="0.7109375" style="1" customWidth="1"/>
    <col min="16139" max="16139" width="11.28515625" style="1" customWidth="1"/>
    <col min="16140" max="16140" width="6.28515625" style="1" customWidth="1"/>
    <col min="16141" max="16141" width="16" style="1" customWidth="1"/>
    <col min="16142" max="16142" width="14.5703125" style="1" customWidth="1"/>
    <col min="16143" max="16143" width="13.7109375" style="1" customWidth="1"/>
    <col min="16144" max="16384" width="9.140625" style="1"/>
  </cols>
  <sheetData>
    <row r="1" spans="1:13" ht="18.75">
      <c r="E1" s="4" t="s">
        <v>0</v>
      </c>
      <c r="F1" s="4"/>
      <c r="H1" s="6"/>
    </row>
    <row r="2" spans="1:13" ht="60.6" customHeight="1">
      <c r="E2" s="146" t="s">
        <v>50</v>
      </c>
      <c r="F2" s="146"/>
      <c r="G2" s="146"/>
      <c r="H2" s="146"/>
    </row>
    <row r="3" spans="1:13" ht="18.75">
      <c r="A3" s="83"/>
      <c r="E3" s="147" t="s">
        <v>51</v>
      </c>
      <c r="F3" s="147"/>
      <c r="G3" s="147"/>
      <c r="H3" s="147"/>
    </row>
    <row r="4" spans="1:13" ht="18.75">
      <c r="E4" s="147" t="s">
        <v>64</v>
      </c>
      <c r="F4" s="147"/>
      <c r="G4" s="147"/>
      <c r="H4" s="147"/>
    </row>
    <row r="5" spans="1:13" ht="18.75">
      <c r="F5" s="8"/>
      <c r="G5" s="9"/>
      <c r="H5" s="6"/>
    </row>
    <row r="6" spans="1:13" ht="18.75">
      <c r="F6" s="2" t="s">
        <v>2</v>
      </c>
      <c r="G6" s="10"/>
      <c r="H6" s="6"/>
    </row>
    <row r="7" spans="1:13" ht="96" customHeight="1">
      <c r="E7" s="148" t="s">
        <v>63</v>
      </c>
      <c r="F7" s="148"/>
      <c r="G7" s="148"/>
      <c r="H7" s="148"/>
      <c r="I7" s="148"/>
    </row>
    <row r="8" spans="1:13" ht="22.5">
      <c r="A8" s="149" t="s">
        <v>3</v>
      </c>
      <c r="B8" s="149"/>
      <c r="C8" s="149"/>
      <c r="D8" s="149"/>
      <c r="E8" s="149"/>
      <c r="F8" s="149"/>
      <c r="G8" s="149"/>
      <c r="H8" s="149"/>
      <c r="I8" s="149"/>
    </row>
    <row r="9" spans="1:13" ht="18.75">
      <c r="A9" s="8"/>
      <c r="B9" s="8"/>
      <c r="C9" s="8"/>
      <c r="D9" s="8"/>
      <c r="E9" s="8"/>
      <c r="F9" s="8"/>
      <c r="G9" s="11"/>
    </row>
    <row r="10" spans="1:13" ht="61.9" customHeight="1">
      <c r="A10" s="145" t="s">
        <v>44</v>
      </c>
      <c r="B10" s="145"/>
      <c r="C10" s="145"/>
      <c r="D10" s="145"/>
      <c r="E10" s="145"/>
      <c r="F10" s="145"/>
      <c r="G10" s="145"/>
      <c r="H10" s="145"/>
      <c r="I10" s="145"/>
    </row>
    <row r="11" spans="1:13">
      <c r="F11" s="12"/>
      <c r="G11" s="13"/>
    </row>
    <row r="12" spans="1:13" ht="20.25">
      <c r="A12" s="14" t="s">
        <v>4</v>
      </c>
      <c r="B12" s="150" t="s">
        <v>5</v>
      </c>
      <c r="C12" s="150"/>
      <c r="D12" s="150"/>
      <c r="E12" s="150"/>
      <c r="F12" s="150"/>
      <c r="G12" s="150"/>
      <c r="H12" s="150"/>
      <c r="I12" s="150"/>
    </row>
    <row r="13" spans="1:13" ht="20.25">
      <c r="A13" s="14"/>
      <c r="B13" s="15"/>
      <c r="C13" s="15"/>
      <c r="D13" s="15"/>
      <c r="E13" s="15"/>
      <c r="F13" s="15"/>
      <c r="G13" s="15"/>
    </row>
    <row r="14" spans="1:13" ht="38.450000000000003" customHeight="1">
      <c r="A14" s="14" t="s">
        <v>6</v>
      </c>
      <c r="B14" s="151" t="s">
        <v>65</v>
      </c>
      <c r="C14" s="151"/>
      <c r="D14" s="151"/>
      <c r="E14" s="151"/>
      <c r="F14" s="151"/>
      <c r="G14" s="151"/>
      <c r="H14" s="151"/>
      <c r="I14" s="151"/>
    </row>
    <row r="15" spans="1:13" ht="20.25">
      <c r="A15" s="14" t="s">
        <v>7</v>
      </c>
      <c r="B15" s="16" t="s">
        <v>8</v>
      </c>
      <c r="C15" s="16"/>
      <c r="D15" s="141"/>
      <c r="E15" s="141"/>
      <c r="F15" s="141"/>
      <c r="G15" s="18"/>
      <c r="H15" s="19"/>
      <c r="I15" s="19"/>
      <c r="L15" s="7"/>
      <c r="M15" s="7"/>
    </row>
    <row r="16" spans="1:13" ht="16.5" thickBot="1">
      <c r="A16" s="1" t="s">
        <v>9</v>
      </c>
      <c r="F16" s="12"/>
      <c r="G16" s="13"/>
      <c r="K16" s="13"/>
      <c r="L16" s="7"/>
      <c r="M16" s="7"/>
    </row>
    <row r="17" spans="1:20" s="20" customFormat="1" ht="19.5" thickBot="1">
      <c r="A17" s="152" t="s">
        <v>10</v>
      </c>
      <c r="B17" s="154" t="s">
        <v>11</v>
      </c>
      <c r="C17" s="155"/>
      <c r="D17" s="155"/>
      <c r="E17" s="155"/>
      <c r="F17" s="152" t="s">
        <v>12</v>
      </c>
      <c r="G17" s="156" t="s">
        <v>13</v>
      </c>
      <c r="H17" s="157"/>
      <c r="I17" s="158"/>
    </row>
    <row r="18" spans="1:20" s="20" customFormat="1" ht="64.5" thickBot="1">
      <c r="A18" s="153"/>
      <c r="B18" s="21" t="s">
        <v>14</v>
      </c>
      <c r="C18" s="22" t="s">
        <v>15</v>
      </c>
      <c r="D18" s="22" t="s">
        <v>16</v>
      </c>
      <c r="E18" s="22" t="s">
        <v>17</v>
      </c>
      <c r="F18" s="153"/>
      <c r="G18" s="23" t="s">
        <v>18</v>
      </c>
      <c r="H18" s="23" t="s">
        <v>19</v>
      </c>
      <c r="I18" s="23" t="s">
        <v>45</v>
      </c>
    </row>
    <row r="19" spans="1:20" s="28" customFormat="1" ht="12.75">
      <c r="A19" s="24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6">
        <v>8</v>
      </c>
      <c r="I19" s="27">
        <v>9</v>
      </c>
    </row>
    <row r="20" spans="1:20" s="28" customFormat="1" ht="19.5">
      <c r="A20" s="159" t="s">
        <v>20</v>
      </c>
      <c r="B20" s="160"/>
      <c r="C20" s="160"/>
      <c r="D20" s="160"/>
      <c r="E20" s="160"/>
      <c r="F20" s="160"/>
      <c r="G20" s="29">
        <f>G21+G47</f>
        <v>1922683.04</v>
      </c>
      <c r="H20" s="29">
        <f>H21+H47+H56</f>
        <v>707130</v>
      </c>
      <c r="I20" s="29">
        <f>I21+I47+I56</f>
        <v>691607</v>
      </c>
    </row>
    <row r="21" spans="1:20" s="20" customFormat="1" ht="20.25">
      <c r="A21" s="161" t="s">
        <v>5</v>
      </c>
      <c r="B21" s="162"/>
      <c r="C21" s="162"/>
      <c r="D21" s="162"/>
      <c r="E21" s="162"/>
      <c r="F21" s="162"/>
      <c r="G21" s="29">
        <f>G22+G23+G24+G25+G26+G27+G29+G30+G31+G32+G33+G34+G35+G36+G37+G38+G39+G40+G42+G43+G28+G44+G41+G45</f>
        <v>1381910.04</v>
      </c>
      <c r="H21" s="29">
        <f>SUM(H22:H46)</f>
        <v>542120</v>
      </c>
      <c r="I21" s="29">
        <f>SUM(I22:I46)</f>
        <v>514767</v>
      </c>
      <c r="K21" s="30"/>
      <c r="M21" s="30">
        <f>M22+M24</f>
        <v>845270</v>
      </c>
    </row>
    <row r="22" spans="1:20" s="38" customFormat="1" ht="31.5">
      <c r="A22" s="31" t="s">
        <v>5</v>
      </c>
      <c r="B22" s="32">
        <v>1</v>
      </c>
      <c r="C22" s="33">
        <v>102</v>
      </c>
      <c r="D22" s="34" t="s">
        <v>21</v>
      </c>
      <c r="E22" s="35">
        <v>121</v>
      </c>
      <c r="F22" s="36" t="s">
        <v>22</v>
      </c>
      <c r="G22" s="37">
        <f>135000+67000</f>
        <v>202000</v>
      </c>
      <c r="H22" s="37">
        <v>100000</v>
      </c>
      <c r="I22" s="37">
        <v>100000</v>
      </c>
      <c r="J22" s="1"/>
      <c r="K22" s="1"/>
      <c r="L22" s="1"/>
      <c r="M22" s="7">
        <f>G22+G23</f>
        <v>271000</v>
      </c>
      <c r="N22" s="1"/>
      <c r="O22" s="1"/>
      <c r="P22" s="1"/>
      <c r="Q22" s="1"/>
      <c r="R22" s="1"/>
      <c r="S22" s="1"/>
      <c r="T22" s="1"/>
    </row>
    <row r="23" spans="1:20" s="38" customFormat="1" ht="31.5">
      <c r="A23" s="31" t="s">
        <v>5</v>
      </c>
      <c r="B23" s="32">
        <v>1</v>
      </c>
      <c r="C23" s="33">
        <v>102</v>
      </c>
      <c r="D23" s="34" t="s">
        <v>21</v>
      </c>
      <c r="E23" s="35">
        <v>129</v>
      </c>
      <c r="F23" s="36" t="s">
        <v>22</v>
      </c>
      <c r="G23" s="37">
        <f>50000+19000</f>
        <v>69000</v>
      </c>
      <c r="H23" s="37">
        <v>50000</v>
      </c>
      <c r="I23" s="37">
        <v>50000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38" customFormat="1" ht="31.5">
      <c r="A24" s="31" t="s">
        <v>5</v>
      </c>
      <c r="B24" s="32">
        <v>1</v>
      </c>
      <c r="C24" s="33">
        <v>104</v>
      </c>
      <c r="D24" s="34" t="s">
        <v>23</v>
      </c>
      <c r="E24" s="35">
        <v>121</v>
      </c>
      <c r="F24" s="36" t="s">
        <v>22</v>
      </c>
      <c r="G24" s="37">
        <f>260270+164000</f>
        <v>424270</v>
      </c>
      <c r="H24" s="37">
        <v>184710</v>
      </c>
      <c r="I24" s="37">
        <v>170363</v>
      </c>
      <c r="J24" s="1"/>
      <c r="K24" s="7"/>
      <c r="L24" s="1"/>
      <c r="M24" s="7">
        <f>G24+G25</f>
        <v>574270</v>
      </c>
      <c r="N24" s="1"/>
      <c r="O24" s="1"/>
      <c r="P24" s="1"/>
      <c r="Q24" s="1"/>
      <c r="R24" s="1"/>
      <c r="S24" s="1"/>
      <c r="T24" s="1"/>
    </row>
    <row r="25" spans="1:20" s="38" customFormat="1" ht="30" customHeight="1">
      <c r="A25" s="31" t="s">
        <v>5</v>
      </c>
      <c r="B25" s="32">
        <v>1</v>
      </c>
      <c r="C25" s="33">
        <v>104</v>
      </c>
      <c r="D25" s="34" t="s">
        <v>23</v>
      </c>
      <c r="E25" s="35">
        <v>129</v>
      </c>
      <c r="F25" s="36" t="s">
        <v>22</v>
      </c>
      <c r="G25" s="37">
        <f>100000+50000</f>
        <v>150000</v>
      </c>
      <c r="H25" s="37">
        <v>50000</v>
      </c>
      <c r="I25" s="37">
        <v>50000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38" customFormat="1" ht="31.5" hidden="1">
      <c r="A26" s="31" t="s">
        <v>5</v>
      </c>
      <c r="B26" s="32">
        <v>1</v>
      </c>
      <c r="C26" s="33">
        <v>104</v>
      </c>
      <c r="D26" s="34" t="s">
        <v>23</v>
      </c>
      <c r="E26" s="35">
        <v>244</v>
      </c>
      <c r="F26" s="36" t="s">
        <v>22</v>
      </c>
      <c r="G26" s="37">
        <v>0</v>
      </c>
      <c r="H26" s="37">
        <v>0</v>
      </c>
      <c r="I26" s="37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38" customFormat="1" ht="29.45" customHeight="1">
      <c r="A27" s="31" t="s">
        <v>5</v>
      </c>
      <c r="B27" s="32">
        <v>1</v>
      </c>
      <c r="C27" s="33">
        <v>104</v>
      </c>
      <c r="D27" s="34" t="s">
        <v>23</v>
      </c>
      <c r="E27" s="35">
        <v>853</v>
      </c>
      <c r="F27" s="36" t="s">
        <v>22</v>
      </c>
      <c r="G27" s="37">
        <v>5195</v>
      </c>
      <c r="H27" s="37">
        <v>5000</v>
      </c>
      <c r="I27" s="37">
        <v>2520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38" customFormat="1" ht="0.6" hidden="1" customHeight="1">
      <c r="A28" s="31" t="s">
        <v>5</v>
      </c>
      <c r="B28" s="32">
        <v>1</v>
      </c>
      <c r="C28" s="39">
        <v>107</v>
      </c>
      <c r="D28" s="40" t="s">
        <v>24</v>
      </c>
      <c r="E28" s="41">
        <v>853</v>
      </c>
      <c r="F28" s="42" t="s">
        <v>22</v>
      </c>
      <c r="G28" s="43">
        <v>0</v>
      </c>
      <c r="H28" s="43">
        <v>0</v>
      </c>
      <c r="I28" s="43"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38" customFormat="1" ht="31.5" hidden="1">
      <c r="A29" s="31" t="s">
        <v>5</v>
      </c>
      <c r="B29" s="32">
        <v>1</v>
      </c>
      <c r="C29" s="125">
        <v>113</v>
      </c>
      <c r="D29" s="126" t="s">
        <v>25</v>
      </c>
      <c r="E29" s="127">
        <v>242</v>
      </c>
      <c r="F29" s="128" t="s">
        <v>22</v>
      </c>
      <c r="G29" s="129">
        <v>0</v>
      </c>
      <c r="H29" s="129">
        <v>0</v>
      </c>
      <c r="I29" s="129">
        <v>0</v>
      </c>
      <c r="J29" s="1"/>
      <c r="K29" s="1"/>
      <c r="L29" s="1"/>
      <c r="M29" s="7"/>
      <c r="N29" s="1"/>
      <c r="O29" s="1"/>
      <c r="P29" s="1"/>
      <c r="Q29" s="1"/>
      <c r="R29" s="1"/>
      <c r="S29" s="1"/>
      <c r="T29" s="1"/>
    </row>
    <row r="30" spans="1:20" ht="31.5">
      <c r="A30" s="31" t="s">
        <v>5</v>
      </c>
      <c r="B30" s="32">
        <v>1</v>
      </c>
      <c r="C30" s="125">
        <v>113</v>
      </c>
      <c r="D30" s="126" t="s">
        <v>25</v>
      </c>
      <c r="E30" s="127">
        <v>244</v>
      </c>
      <c r="F30" s="128" t="s">
        <v>22</v>
      </c>
      <c r="G30" s="129">
        <f>6000+8000+8400+12000+5000+6730+12250+43549.04</f>
        <v>101929.04000000001</v>
      </c>
      <c r="H30" s="129">
        <v>0</v>
      </c>
      <c r="I30" s="129">
        <v>0</v>
      </c>
      <c r="L30" s="7"/>
      <c r="M30" s="7">
        <f>G30+G31</f>
        <v>151529.04</v>
      </c>
    </row>
    <row r="31" spans="1:20" ht="31.5">
      <c r="A31" s="31" t="s">
        <v>5</v>
      </c>
      <c r="B31" s="32">
        <v>1</v>
      </c>
      <c r="C31" s="125">
        <v>113</v>
      </c>
      <c r="D31" s="126" t="s">
        <v>25</v>
      </c>
      <c r="E31" s="127">
        <v>247</v>
      </c>
      <c r="F31" s="128" t="s">
        <v>22</v>
      </c>
      <c r="G31" s="129">
        <f>39000+5000+600+5000</f>
        <v>49600</v>
      </c>
      <c r="H31" s="129">
        <v>20000</v>
      </c>
      <c r="I31" s="129">
        <v>20000</v>
      </c>
    </row>
    <row r="32" spans="1:20" ht="31.5">
      <c r="A32" s="31" t="s">
        <v>5</v>
      </c>
      <c r="B32" s="32">
        <v>1</v>
      </c>
      <c r="C32" s="105">
        <v>113</v>
      </c>
      <c r="D32" s="106" t="s">
        <v>26</v>
      </c>
      <c r="E32" s="107">
        <v>540</v>
      </c>
      <c r="F32" s="108" t="s">
        <v>22</v>
      </c>
      <c r="G32" s="109">
        <f>6987+259</f>
        <v>7246</v>
      </c>
      <c r="H32" s="109">
        <v>0</v>
      </c>
      <c r="I32" s="109">
        <v>0</v>
      </c>
    </row>
    <row r="33" spans="1:13" ht="31.5">
      <c r="A33" s="31" t="s">
        <v>5</v>
      </c>
      <c r="B33" s="32">
        <v>1</v>
      </c>
      <c r="C33" s="105">
        <v>113</v>
      </c>
      <c r="D33" s="106" t="s">
        <v>27</v>
      </c>
      <c r="E33" s="107">
        <v>244</v>
      </c>
      <c r="F33" s="108" t="s">
        <v>22</v>
      </c>
      <c r="G33" s="109">
        <f>18000+9000+21200</f>
        <v>48200</v>
      </c>
      <c r="H33" s="109">
        <v>18000</v>
      </c>
      <c r="I33" s="109">
        <v>8000</v>
      </c>
    </row>
    <row r="34" spans="1:13" ht="31.5">
      <c r="A34" s="31" t="s">
        <v>5</v>
      </c>
      <c r="B34" s="32">
        <v>1</v>
      </c>
      <c r="C34" s="105">
        <v>113</v>
      </c>
      <c r="D34" s="106" t="s">
        <v>27</v>
      </c>
      <c r="E34" s="107">
        <v>831</v>
      </c>
      <c r="F34" s="108" t="s">
        <v>22</v>
      </c>
      <c r="G34" s="109">
        <v>10000</v>
      </c>
      <c r="H34" s="109">
        <v>0</v>
      </c>
      <c r="I34" s="109">
        <v>0</v>
      </c>
      <c r="K34" s="7"/>
    </row>
    <row r="35" spans="1:13" ht="31.5">
      <c r="A35" s="31" t="s">
        <v>5</v>
      </c>
      <c r="B35" s="32">
        <v>1</v>
      </c>
      <c r="C35" s="105">
        <v>113</v>
      </c>
      <c r="D35" s="106" t="s">
        <v>27</v>
      </c>
      <c r="E35" s="107">
        <v>851</v>
      </c>
      <c r="F35" s="108" t="s">
        <v>22</v>
      </c>
      <c r="G35" s="109">
        <f>40000+5000</f>
        <v>45000</v>
      </c>
      <c r="H35" s="109">
        <v>5000</v>
      </c>
      <c r="I35" s="109">
        <v>5000</v>
      </c>
    </row>
    <row r="36" spans="1:13" ht="31.5">
      <c r="A36" s="31" t="s">
        <v>5</v>
      </c>
      <c r="B36" s="32">
        <v>1</v>
      </c>
      <c r="C36" s="105">
        <v>113</v>
      </c>
      <c r="D36" s="106" t="s">
        <v>27</v>
      </c>
      <c r="E36" s="107">
        <v>852</v>
      </c>
      <c r="F36" s="108" t="s">
        <v>22</v>
      </c>
      <c r="G36" s="109">
        <v>5000</v>
      </c>
      <c r="H36" s="109">
        <v>0</v>
      </c>
      <c r="I36" s="109">
        <v>0</v>
      </c>
      <c r="L36" s="7"/>
      <c r="M36" s="7">
        <f>G35+G36+G37+G34</f>
        <v>65000</v>
      </c>
    </row>
    <row r="37" spans="1:13" ht="31.5">
      <c r="A37" s="31" t="s">
        <v>5</v>
      </c>
      <c r="B37" s="32">
        <v>1</v>
      </c>
      <c r="C37" s="105">
        <v>113</v>
      </c>
      <c r="D37" s="106" t="s">
        <v>27</v>
      </c>
      <c r="E37" s="107">
        <v>853</v>
      </c>
      <c r="F37" s="108" t="s">
        <v>22</v>
      </c>
      <c r="G37" s="109">
        <v>5000</v>
      </c>
      <c r="H37" s="109">
        <v>0</v>
      </c>
      <c r="I37" s="109">
        <v>0</v>
      </c>
      <c r="L37" s="7"/>
    </row>
    <row r="38" spans="1:13" ht="31.5">
      <c r="A38" s="31" t="s">
        <v>5</v>
      </c>
      <c r="B38" s="32">
        <v>1</v>
      </c>
      <c r="C38" s="105">
        <v>113</v>
      </c>
      <c r="D38" s="106" t="s">
        <v>28</v>
      </c>
      <c r="E38" s="107">
        <v>244</v>
      </c>
      <c r="F38" s="108" t="s">
        <v>22</v>
      </c>
      <c r="G38" s="109">
        <v>30000</v>
      </c>
      <c r="H38" s="109">
        <v>3862</v>
      </c>
      <c r="I38" s="109">
        <v>0</v>
      </c>
      <c r="L38" s="7"/>
    </row>
    <row r="39" spans="1:13" ht="31.5">
      <c r="A39" s="31" t="s">
        <v>5</v>
      </c>
      <c r="B39" s="32">
        <v>1</v>
      </c>
      <c r="C39" s="110">
        <v>203</v>
      </c>
      <c r="D39" s="111" t="s">
        <v>29</v>
      </c>
      <c r="E39" s="112">
        <v>121</v>
      </c>
      <c r="F39" s="113" t="s">
        <v>22</v>
      </c>
      <c r="G39" s="114">
        <f>83340-6525.68</f>
        <v>76814.320000000007</v>
      </c>
      <c r="H39" s="114">
        <v>83340</v>
      </c>
      <c r="I39" s="114">
        <v>83340</v>
      </c>
    </row>
    <row r="40" spans="1:13" ht="31.5">
      <c r="A40" s="31" t="s">
        <v>5</v>
      </c>
      <c r="B40" s="32">
        <v>1</v>
      </c>
      <c r="C40" s="110">
        <v>203</v>
      </c>
      <c r="D40" s="111" t="s">
        <v>29</v>
      </c>
      <c r="E40" s="112">
        <v>129</v>
      </c>
      <c r="F40" s="113" t="s">
        <v>22</v>
      </c>
      <c r="G40" s="114">
        <f>9130+6525.68</f>
        <v>15655.68</v>
      </c>
      <c r="H40" s="114">
        <v>12208</v>
      </c>
      <c r="I40" s="114">
        <v>15544</v>
      </c>
      <c r="M40" s="7">
        <f>G39+G40</f>
        <v>92470</v>
      </c>
    </row>
    <row r="41" spans="1:13" ht="31.5">
      <c r="A41" s="31" t="s">
        <v>5</v>
      </c>
      <c r="B41" s="32">
        <v>1</v>
      </c>
      <c r="C41" s="120">
        <v>310</v>
      </c>
      <c r="D41" s="121" t="s">
        <v>30</v>
      </c>
      <c r="E41" s="122">
        <v>244</v>
      </c>
      <c r="F41" s="123" t="s">
        <v>22</v>
      </c>
      <c r="G41" s="124">
        <v>1000</v>
      </c>
      <c r="H41" s="124">
        <v>0</v>
      </c>
      <c r="I41" s="124">
        <v>0</v>
      </c>
    </row>
    <row r="42" spans="1:13" ht="31.5">
      <c r="A42" s="31" t="s">
        <v>5</v>
      </c>
      <c r="B42" s="32">
        <v>1</v>
      </c>
      <c r="C42" s="44">
        <v>412</v>
      </c>
      <c r="D42" s="45" t="s">
        <v>31</v>
      </c>
      <c r="E42" s="46">
        <v>244</v>
      </c>
      <c r="F42" s="47" t="s">
        <v>22</v>
      </c>
      <c r="G42" s="48">
        <v>7000</v>
      </c>
      <c r="H42" s="48">
        <v>0</v>
      </c>
      <c r="I42" s="48">
        <v>0</v>
      </c>
    </row>
    <row r="43" spans="1:13" ht="31.5">
      <c r="A43" s="31" t="s">
        <v>5</v>
      </c>
      <c r="B43" s="32">
        <v>1</v>
      </c>
      <c r="C43" s="115">
        <v>503</v>
      </c>
      <c r="D43" s="116" t="s">
        <v>32</v>
      </c>
      <c r="E43" s="117">
        <v>247</v>
      </c>
      <c r="F43" s="118" t="s">
        <v>22</v>
      </c>
      <c r="G43" s="119">
        <f>60000+45000</f>
        <v>105000</v>
      </c>
      <c r="H43" s="119">
        <v>0</v>
      </c>
      <c r="I43" s="119">
        <v>0</v>
      </c>
    </row>
    <row r="44" spans="1:13" ht="0.6" customHeight="1">
      <c r="A44" s="31" t="s">
        <v>5</v>
      </c>
      <c r="B44" s="32">
        <v>1</v>
      </c>
      <c r="C44" s="49">
        <v>503</v>
      </c>
      <c r="D44" s="50" t="s">
        <v>33</v>
      </c>
      <c r="E44" s="53">
        <v>244</v>
      </c>
      <c r="F44" s="51" t="s">
        <v>22</v>
      </c>
      <c r="G44" s="52">
        <v>0</v>
      </c>
      <c r="H44" s="52">
        <v>0</v>
      </c>
      <c r="I44" s="52">
        <v>0</v>
      </c>
    </row>
    <row r="45" spans="1:13" ht="31.5">
      <c r="A45" s="54" t="s">
        <v>5</v>
      </c>
      <c r="B45" s="55">
        <v>1</v>
      </c>
      <c r="C45" s="56">
        <v>1001</v>
      </c>
      <c r="D45" s="57" t="s">
        <v>34</v>
      </c>
      <c r="E45" s="55">
        <v>312</v>
      </c>
      <c r="F45" s="58" t="s">
        <v>22</v>
      </c>
      <c r="G45" s="144">
        <v>24000</v>
      </c>
      <c r="H45" s="144">
        <v>10000</v>
      </c>
      <c r="I45" s="144">
        <v>10000</v>
      </c>
    </row>
    <row r="46" spans="1:13" ht="16.5" thickBot="1">
      <c r="A46" s="60"/>
      <c r="B46" s="61"/>
      <c r="C46" s="62"/>
      <c r="D46" s="63"/>
      <c r="E46" s="61"/>
      <c r="F46" s="64"/>
      <c r="G46" s="65"/>
      <c r="H46" s="65"/>
      <c r="I46" s="65"/>
      <c r="K46" s="7"/>
    </row>
    <row r="47" spans="1:13" s="20" customFormat="1" ht="20.25">
      <c r="A47" s="163" t="s">
        <v>35</v>
      </c>
      <c r="B47" s="164"/>
      <c r="C47" s="164"/>
      <c r="D47" s="164"/>
      <c r="E47" s="164"/>
      <c r="F47" s="164"/>
      <c r="G47" s="66">
        <f>SUM(G48:G54)</f>
        <v>540773</v>
      </c>
      <c r="H47" s="66">
        <f>SUM(H48:H54)</f>
        <v>149720</v>
      </c>
      <c r="I47" s="67">
        <f>SUM(I48:I54)</f>
        <v>147203</v>
      </c>
      <c r="M47" s="137">
        <f>M49+M51</f>
        <v>462684</v>
      </c>
    </row>
    <row r="48" spans="1:13" ht="19.899999999999999" customHeight="1">
      <c r="A48" s="68" t="s">
        <v>36</v>
      </c>
      <c r="B48" s="32">
        <v>5</v>
      </c>
      <c r="C48" s="33">
        <v>801</v>
      </c>
      <c r="D48" s="34" t="s">
        <v>37</v>
      </c>
      <c r="E48" s="35">
        <v>111</v>
      </c>
      <c r="F48" s="36" t="s">
        <v>22</v>
      </c>
      <c r="G48" s="37">
        <v>90000</v>
      </c>
      <c r="H48" s="37">
        <v>0</v>
      </c>
      <c r="I48" s="69">
        <v>0</v>
      </c>
      <c r="K48" s="7"/>
    </row>
    <row r="49" spans="1:14" ht="19.899999999999999" customHeight="1">
      <c r="A49" s="68" t="s">
        <v>36</v>
      </c>
      <c r="B49" s="32">
        <v>5</v>
      </c>
      <c r="C49" s="33">
        <v>801</v>
      </c>
      <c r="D49" s="34" t="s">
        <v>37</v>
      </c>
      <c r="E49" s="35">
        <v>119</v>
      </c>
      <c r="F49" s="36" t="s">
        <v>22</v>
      </c>
      <c r="G49" s="37">
        <v>25621</v>
      </c>
      <c r="H49" s="37">
        <v>0</v>
      </c>
      <c r="I49" s="69">
        <v>0</v>
      </c>
      <c r="M49" s="7">
        <f>G48+G49</f>
        <v>115621</v>
      </c>
    </row>
    <row r="50" spans="1:14" ht="19.899999999999999" customHeight="1">
      <c r="A50" s="68" t="s">
        <v>36</v>
      </c>
      <c r="B50" s="32">
        <v>5</v>
      </c>
      <c r="C50" s="125">
        <v>801</v>
      </c>
      <c r="D50" s="126" t="s">
        <v>38</v>
      </c>
      <c r="E50" s="127">
        <v>111</v>
      </c>
      <c r="F50" s="128" t="s">
        <v>22</v>
      </c>
      <c r="G50" s="129">
        <f>329880-75000</f>
        <v>254880</v>
      </c>
      <c r="H50" s="129">
        <v>90000</v>
      </c>
      <c r="I50" s="130">
        <v>87000</v>
      </c>
    </row>
    <row r="51" spans="1:14" ht="19.899999999999999" customHeight="1">
      <c r="A51" s="68" t="s">
        <v>36</v>
      </c>
      <c r="B51" s="32">
        <v>5</v>
      </c>
      <c r="C51" s="125">
        <v>801</v>
      </c>
      <c r="D51" s="126" t="s">
        <v>38</v>
      </c>
      <c r="E51" s="127">
        <v>119</v>
      </c>
      <c r="F51" s="128" t="s">
        <v>22</v>
      </c>
      <c r="G51" s="129">
        <f>101183-9000</f>
        <v>92183</v>
      </c>
      <c r="H51" s="129">
        <v>28720</v>
      </c>
      <c r="I51" s="130">
        <v>27012</v>
      </c>
      <c r="K51" s="7"/>
      <c r="M51" s="7">
        <f>G50+G51</f>
        <v>347063</v>
      </c>
      <c r="N51" s="7"/>
    </row>
    <row r="52" spans="1:14" ht="19.899999999999999" customHeight="1">
      <c r="A52" s="68" t="s">
        <v>36</v>
      </c>
      <c r="B52" s="32">
        <v>5</v>
      </c>
      <c r="C52" s="70">
        <v>801</v>
      </c>
      <c r="D52" s="71" t="s">
        <v>39</v>
      </c>
      <c r="E52" s="32">
        <v>244</v>
      </c>
      <c r="F52" s="72" t="s">
        <v>22</v>
      </c>
      <c r="G52" s="73">
        <f>9000+6000+6000</f>
        <v>21000</v>
      </c>
      <c r="H52" s="73">
        <v>0</v>
      </c>
      <c r="I52" s="74">
        <v>0</v>
      </c>
      <c r="K52" s="7"/>
    </row>
    <row r="53" spans="1:14" ht="19.899999999999999" customHeight="1">
      <c r="A53" s="68" t="s">
        <v>36</v>
      </c>
      <c r="B53" s="32">
        <v>5</v>
      </c>
      <c r="C53" s="70">
        <v>801</v>
      </c>
      <c r="D53" s="71" t="s">
        <v>39</v>
      </c>
      <c r="E53" s="32">
        <v>247</v>
      </c>
      <c r="F53" s="72" t="s">
        <v>22</v>
      </c>
      <c r="G53" s="73">
        <f>25000+57000-31459</f>
        <v>50541</v>
      </c>
      <c r="H53" s="73">
        <v>30000</v>
      </c>
      <c r="I53" s="74">
        <v>32191</v>
      </c>
    </row>
    <row r="54" spans="1:14" ht="19.899999999999999" customHeight="1" thickBot="1">
      <c r="A54" s="75" t="s">
        <v>36</v>
      </c>
      <c r="B54" s="76">
        <v>5</v>
      </c>
      <c r="C54" s="77">
        <v>801</v>
      </c>
      <c r="D54" s="78" t="s">
        <v>39</v>
      </c>
      <c r="E54" s="142">
        <v>853</v>
      </c>
      <c r="F54" s="79" t="s">
        <v>22</v>
      </c>
      <c r="G54" s="80">
        <v>6548</v>
      </c>
      <c r="H54" s="80">
        <v>1000</v>
      </c>
      <c r="I54" s="81">
        <v>1000</v>
      </c>
    </row>
    <row r="55" spans="1:14" s="83" customFormat="1" ht="19.5" thickBot="1">
      <c r="A55" s="165" t="s">
        <v>40</v>
      </c>
      <c r="B55" s="166"/>
      <c r="C55" s="166"/>
      <c r="D55" s="166"/>
      <c r="E55" s="166"/>
      <c r="F55" s="167"/>
      <c r="G55" s="82">
        <f>G21+G47</f>
        <v>1922683.04</v>
      </c>
      <c r="H55" s="82">
        <f>H21+H47+H56</f>
        <v>707130</v>
      </c>
      <c r="I55" s="82">
        <f>I21+I47+I56</f>
        <v>691607</v>
      </c>
      <c r="K55" s="84"/>
    </row>
    <row r="56" spans="1:14" s="83" customFormat="1">
      <c r="A56" s="131" t="s">
        <v>52</v>
      </c>
      <c r="B56" s="132"/>
      <c r="C56" s="133"/>
      <c r="D56" s="134"/>
      <c r="E56" s="132"/>
      <c r="F56" s="135"/>
      <c r="G56" s="136"/>
      <c r="H56" s="136">
        <v>15290</v>
      </c>
      <c r="I56" s="136">
        <v>29637</v>
      </c>
      <c r="K56" s="83">
        <f>SUM(K22:K55)</f>
        <v>0</v>
      </c>
    </row>
    <row r="57" spans="1:14" s="83" customFormat="1" ht="18.75">
      <c r="A57" s="85"/>
      <c r="B57" s="86"/>
      <c r="C57" s="86"/>
      <c r="D57" s="87"/>
      <c r="E57" s="86"/>
      <c r="F57" s="86"/>
      <c r="G57" s="88"/>
      <c r="H57" s="84"/>
      <c r="I57" s="84"/>
    </row>
    <row r="58" spans="1:14" s="93" customFormat="1">
      <c r="A58" s="89" t="s">
        <v>41</v>
      </c>
      <c r="B58" s="89"/>
      <c r="C58" s="89"/>
      <c r="D58" s="89"/>
      <c r="E58" s="90"/>
      <c r="F58" s="91" t="s">
        <v>42</v>
      </c>
      <c r="G58" s="91"/>
      <c r="H58" s="92"/>
      <c r="I58" s="92"/>
      <c r="J58" s="90"/>
      <c r="K58" s="90"/>
      <c r="L58" s="90"/>
    </row>
    <row r="59" spans="1:14">
      <c r="B59" s="94"/>
      <c r="D59" s="95"/>
      <c r="G59" s="2"/>
    </row>
    <row r="60" spans="1:14">
      <c r="B60" s="94"/>
      <c r="D60" s="95"/>
      <c r="G60" s="2"/>
    </row>
    <row r="61" spans="1:14">
      <c r="B61" s="168"/>
      <c r="C61" s="168"/>
      <c r="D61" s="168"/>
      <c r="E61" s="168"/>
      <c r="F61" s="16"/>
      <c r="G61" s="16"/>
    </row>
    <row r="62" spans="1:14" s="98" customFormat="1" ht="18.75">
      <c r="A62" s="96"/>
      <c r="B62" s="11"/>
      <c r="C62" s="11"/>
      <c r="D62" s="11"/>
      <c r="E62" s="11"/>
      <c r="F62" s="11"/>
      <c r="G62" s="10"/>
      <c r="H62" s="97"/>
      <c r="I62" s="97"/>
    </row>
    <row r="63" spans="1:14" s="98" customFormat="1" ht="18.75">
      <c r="A63" s="96"/>
      <c r="B63" s="11"/>
      <c r="C63" s="11"/>
      <c r="D63" s="11"/>
      <c r="E63" s="11"/>
      <c r="F63" s="11"/>
      <c r="G63" s="10"/>
      <c r="H63" s="97"/>
      <c r="I63" s="97"/>
    </row>
    <row r="64" spans="1:14" s="98" customFormat="1" ht="18.75">
      <c r="A64" s="96"/>
      <c r="B64" s="11"/>
      <c r="C64" s="11"/>
      <c r="D64" s="11"/>
      <c r="E64" s="11"/>
      <c r="F64" s="11"/>
      <c r="G64" s="10"/>
      <c r="H64" s="97"/>
      <c r="I64" s="97"/>
    </row>
    <row r="65" spans="1:9" s="101" customFormat="1">
      <c r="A65" s="99"/>
      <c r="B65" s="2"/>
      <c r="C65" s="2"/>
      <c r="D65" s="2"/>
      <c r="E65" s="2"/>
      <c r="F65" s="3"/>
      <c r="G65" s="100"/>
      <c r="H65" s="100"/>
      <c r="I65" s="100"/>
    </row>
    <row r="66" spans="1:9">
      <c r="H66" s="5"/>
      <c r="I66" s="5"/>
    </row>
    <row r="67" spans="1:9">
      <c r="H67" s="5"/>
      <c r="I67" s="5"/>
    </row>
    <row r="68" spans="1:9">
      <c r="H68" s="5"/>
      <c r="I68" s="5"/>
    </row>
    <row r="69" spans="1:9">
      <c r="H69" s="5"/>
      <c r="I69" s="5"/>
    </row>
    <row r="70" spans="1:9" ht="18.75">
      <c r="B70" s="11"/>
      <c r="C70" s="11"/>
      <c r="D70" s="102"/>
      <c r="E70" s="11"/>
      <c r="F70" s="11"/>
      <c r="G70" s="103"/>
    </row>
    <row r="71" spans="1:9" ht="18.75">
      <c r="B71" s="11"/>
      <c r="C71" s="11"/>
      <c r="D71" s="102"/>
      <c r="E71" s="11"/>
      <c r="F71" s="11"/>
      <c r="G71" s="103"/>
    </row>
    <row r="72" spans="1:9" ht="18.75">
      <c r="B72" s="11"/>
      <c r="C72" s="11"/>
      <c r="D72" s="102"/>
      <c r="E72" s="11"/>
      <c r="F72" s="11"/>
      <c r="G72" s="103"/>
    </row>
    <row r="73" spans="1:9" ht="18.75">
      <c r="B73" s="11"/>
      <c r="C73" s="11"/>
      <c r="D73" s="102"/>
      <c r="E73" s="11"/>
      <c r="F73" s="11"/>
      <c r="G73" s="103"/>
    </row>
    <row r="74" spans="1:9" ht="18.75">
      <c r="B74" s="11"/>
      <c r="C74" s="11"/>
      <c r="D74" s="102"/>
      <c r="E74" s="11"/>
      <c r="F74" s="11"/>
      <c r="G74" s="103"/>
    </row>
    <row r="75" spans="1:9" ht="18.75">
      <c r="B75" s="11"/>
      <c r="C75" s="11"/>
      <c r="D75" s="102"/>
      <c r="E75" s="11"/>
      <c r="F75" s="11"/>
      <c r="G75" s="103"/>
    </row>
    <row r="76" spans="1:9" ht="18.75">
      <c r="B76" s="11"/>
      <c r="C76" s="11"/>
      <c r="D76" s="102"/>
      <c r="E76" s="11"/>
      <c r="F76" s="11"/>
      <c r="G76" s="103"/>
    </row>
    <row r="77" spans="1:9" ht="18.75">
      <c r="B77" s="11"/>
      <c r="C77" s="11"/>
      <c r="D77" s="102"/>
      <c r="E77" s="11"/>
      <c r="F77" s="11"/>
      <c r="G77" s="103"/>
    </row>
    <row r="78" spans="1:9" ht="18.75">
      <c r="B78" s="11"/>
      <c r="C78" s="11"/>
      <c r="D78" s="102"/>
      <c r="E78" s="11"/>
      <c r="F78" s="11"/>
      <c r="G78" s="103"/>
    </row>
    <row r="79" spans="1:9" ht="18.75">
      <c r="B79" s="11"/>
      <c r="C79" s="11"/>
      <c r="D79" s="102"/>
      <c r="E79" s="11"/>
      <c r="F79" s="11"/>
      <c r="G79" s="103"/>
    </row>
    <row r="80" spans="1:9" ht="18.75">
      <c r="B80" s="11"/>
      <c r="C80" s="11"/>
      <c r="D80" s="102"/>
      <c r="E80" s="11"/>
      <c r="F80" s="11"/>
      <c r="G80" s="103"/>
    </row>
    <row r="81" spans="2:7" ht="18.75">
      <c r="B81" s="11"/>
      <c r="C81" s="11"/>
      <c r="D81" s="102"/>
      <c r="E81" s="11"/>
      <c r="F81" s="11"/>
      <c r="G81" s="103"/>
    </row>
    <row r="82" spans="2:7" ht="18.75">
      <c r="B82" s="11"/>
      <c r="C82" s="11"/>
      <c r="D82" s="102"/>
      <c r="E82" s="11"/>
      <c r="F82" s="11"/>
      <c r="G82" s="103"/>
    </row>
    <row r="83" spans="2:7" ht="18.75">
      <c r="B83" s="11"/>
      <c r="C83" s="11"/>
      <c r="D83" s="102"/>
      <c r="E83" s="11"/>
      <c r="F83" s="11"/>
      <c r="G83" s="103"/>
    </row>
    <row r="84" spans="2:7" ht="18.75">
      <c r="B84" s="11"/>
      <c r="C84" s="11"/>
      <c r="D84" s="102"/>
      <c r="E84" s="11"/>
      <c r="F84" s="11"/>
      <c r="G84" s="103"/>
    </row>
    <row r="85" spans="2:7" ht="18.75">
      <c r="B85" s="11"/>
      <c r="C85" s="11"/>
      <c r="D85" s="102"/>
      <c r="E85" s="11"/>
      <c r="F85" s="11"/>
      <c r="G85" s="103"/>
    </row>
  </sheetData>
  <mergeCells count="17">
    <mergeCell ref="A10:I10"/>
    <mergeCell ref="E2:H2"/>
    <mergeCell ref="E3:H3"/>
    <mergeCell ref="E4:H4"/>
    <mergeCell ref="E7:I7"/>
    <mergeCell ref="A8:I8"/>
    <mergeCell ref="B12:I12"/>
    <mergeCell ref="B14:I14"/>
    <mergeCell ref="A17:A18"/>
    <mergeCell ref="B17:E17"/>
    <mergeCell ref="F17:F18"/>
    <mergeCell ref="G17:I17"/>
    <mergeCell ref="A20:F20"/>
    <mergeCell ref="A21:F21"/>
    <mergeCell ref="A47:F47"/>
    <mergeCell ref="A55:F55"/>
    <mergeCell ref="B61:E61"/>
  </mergeCells>
  <pageMargins left="0.70866141732283472" right="0.70866141732283472" top="0.74803149606299213" bottom="0.74803149606299213" header="0.31496062992125984" footer="0.31496062992125984"/>
  <pageSetup paperSize="9" scale="49" orientation="portrait" verticalDpi="0" r:id="rId1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86"/>
  <sheetViews>
    <sheetView tabSelected="1" view="pageBreakPreview" topLeftCell="A10" zoomScale="60" zoomScaleNormal="68" workbookViewId="0">
      <selection activeCell="B14" sqref="B14:I14"/>
    </sheetView>
  </sheetViews>
  <sheetFormatPr defaultColWidth="9.140625" defaultRowHeight="15.75"/>
  <cols>
    <col min="1" max="1" width="59" style="1" customWidth="1"/>
    <col min="2" max="2" width="11.5703125" style="2" customWidth="1"/>
    <col min="3" max="3" width="12" style="2" customWidth="1"/>
    <col min="4" max="4" width="15.85546875" style="3" customWidth="1"/>
    <col min="5" max="5" width="10.28515625" style="2" customWidth="1"/>
    <col min="6" max="6" width="12.28515625" style="2" customWidth="1"/>
    <col min="7" max="7" width="16.85546875" style="5" customWidth="1"/>
    <col min="8" max="8" width="17.28515625" style="7" customWidth="1"/>
    <col min="9" max="9" width="19.5703125" style="7" customWidth="1"/>
    <col min="10" max="10" width="0.7109375" style="1" customWidth="1"/>
    <col min="11" max="11" width="3" style="1" customWidth="1"/>
    <col min="12" max="12" width="6.28515625" style="1" hidden="1" customWidth="1"/>
    <col min="13" max="13" width="16" style="1" customWidth="1"/>
    <col min="14" max="14" width="14.5703125" style="1" customWidth="1"/>
    <col min="15" max="15" width="13.7109375" style="1" customWidth="1"/>
    <col min="16" max="256" width="9.140625" style="1"/>
    <col min="257" max="257" width="59" style="1" customWidth="1"/>
    <col min="258" max="258" width="11.5703125" style="1" customWidth="1"/>
    <col min="259" max="259" width="12" style="1" customWidth="1"/>
    <col min="260" max="260" width="15.85546875" style="1" customWidth="1"/>
    <col min="261" max="261" width="10.28515625" style="1" customWidth="1"/>
    <col min="262" max="262" width="12.28515625" style="1" customWidth="1"/>
    <col min="263" max="263" width="16.85546875" style="1" customWidth="1"/>
    <col min="264" max="264" width="17.28515625" style="1" customWidth="1"/>
    <col min="265" max="265" width="21.7109375" style="1" customWidth="1"/>
    <col min="266" max="266" width="0.7109375" style="1" customWidth="1"/>
    <col min="267" max="267" width="11.28515625" style="1" customWidth="1"/>
    <col min="268" max="268" width="6.28515625" style="1" customWidth="1"/>
    <col min="269" max="269" width="16" style="1" customWidth="1"/>
    <col min="270" max="270" width="14.5703125" style="1" customWidth="1"/>
    <col min="271" max="271" width="13.7109375" style="1" customWidth="1"/>
    <col min="272" max="512" width="9.140625" style="1"/>
    <col min="513" max="513" width="59" style="1" customWidth="1"/>
    <col min="514" max="514" width="11.5703125" style="1" customWidth="1"/>
    <col min="515" max="515" width="12" style="1" customWidth="1"/>
    <col min="516" max="516" width="15.85546875" style="1" customWidth="1"/>
    <col min="517" max="517" width="10.28515625" style="1" customWidth="1"/>
    <col min="518" max="518" width="12.28515625" style="1" customWidth="1"/>
    <col min="519" max="519" width="16.85546875" style="1" customWidth="1"/>
    <col min="520" max="520" width="17.28515625" style="1" customWidth="1"/>
    <col min="521" max="521" width="21.7109375" style="1" customWidth="1"/>
    <col min="522" max="522" width="0.7109375" style="1" customWidth="1"/>
    <col min="523" max="523" width="11.28515625" style="1" customWidth="1"/>
    <col min="524" max="524" width="6.28515625" style="1" customWidth="1"/>
    <col min="525" max="525" width="16" style="1" customWidth="1"/>
    <col min="526" max="526" width="14.5703125" style="1" customWidth="1"/>
    <col min="527" max="527" width="13.7109375" style="1" customWidth="1"/>
    <col min="528" max="768" width="9.140625" style="1"/>
    <col min="769" max="769" width="59" style="1" customWidth="1"/>
    <col min="770" max="770" width="11.5703125" style="1" customWidth="1"/>
    <col min="771" max="771" width="12" style="1" customWidth="1"/>
    <col min="772" max="772" width="15.85546875" style="1" customWidth="1"/>
    <col min="773" max="773" width="10.28515625" style="1" customWidth="1"/>
    <col min="774" max="774" width="12.28515625" style="1" customWidth="1"/>
    <col min="775" max="775" width="16.85546875" style="1" customWidth="1"/>
    <col min="776" max="776" width="17.28515625" style="1" customWidth="1"/>
    <col min="777" max="777" width="21.7109375" style="1" customWidth="1"/>
    <col min="778" max="778" width="0.7109375" style="1" customWidth="1"/>
    <col min="779" max="779" width="11.28515625" style="1" customWidth="1"/>
    <col min="780" max="780" width="6.28515625" style="1" customWidth="1"/>
    <col min="781" max="781" width="16" style="1" customWidth="1"/>
    <col min="782" max="782" width="14.5703125" style="1" customWidth="1"/>
    <col min="783" max="783" width="13.7109375" style="1" customWidth="1"/>
    <col min="784" max="1024" width="9.140625" style="1"/>
    <col min="1025" max="1025" width="59" style="1" customWidth="1"/>
    <col min="1026" max="1026" width="11.5703125" style="1" customWidth="1"/>
    <col min="1027" max="1027" width="12" style="1" customWidth="1"/>
    <col min="1028" max="1028" width="15.85546875" style="1" customWidth="1"/>
    <col min="1029" max="1029" width="10.28515625" style="1" customWidth="1"/>
    <col min="1030" max="1030" width="12.28515625" style="1" customWidth="1"/>
    <col min="1031" max="1031" width="16.85546875" style="1" customWidth="1"/>
    <col min="1032" max="1032" width="17.28515625" style="1" customWidth="1"/>
    <col min="1033" max="1033" width="21.7109375" style="1" customWidth="1"/>
    <col min="1034" max="1034" width="0.7109375" style="1" customWidth="1"/>
    <col min="1035" max="1035" width="11.28515625" style="1" customWidth="1"/>
    <col min="1036" max="1036" width="6.28515625" style="1" customWidth="1"/>
    <col min="1037" max="1037" width="16" style="1" customWidth="1"/>
    <col min="1038" max="1038" width="14.5703125" style="1" customWidth="1"/>
    <col min="1039" max="1039" width="13.7109375" style="1" customWidth="1"/>
    <col min="1040" max="1280" width="9.140625" style="1"/>
    <col min="1281" max="1281" width="59" style="1" customWidth="1"/>
    <col min="1282" max="1282" width="11.5703125" style="1" customWidth="1"/>
    <col min="1283" max="1283" width="12" style="1" customWidth="1"/>
    <col min="1284" max="1284" width="15.85546875" style="1" customWidth="1"/>
    <col min="1285" max="1285" width="10.28515625" style="1" customWidth="1"/>
    <col min="1286" max="1286" width="12.28515625" style="1" customWidth="1"/>
    <col min="1287" max="1287" width="16.85546875" style="1" customWidth="1"/>
    <col min="1288" max="1288" width="17.28515625" style="1" customWidth="1"/>
    <col min="1289" max="1289" width="21.7109375" style="1" customWidth="1"/>
    <col min="1290" max="1290" width="0.7109375" style="1" customWidth="1"/>
    <col min="1291" max="1291" width="11.28515625" style="1" customWidth="1"/>
    <col min="1292" max="1292" width="6.28515625" style="1" customWidth="1"/>
    <col min="1293" max="1293" width="16" style="1" customWidth="1"/>
    <col min="1294" max="1294" width="14.5703125" style="1" customWidth="1"/>
    <col min="1295" max="1295" width="13.7109375" style="1" customWidth="1"/>
    <col min="1296" max="1536" width="9.140625" style="1"/>
    <col min="1537" max="1537" width="59" style="1" customWidth="1"/>
    <col min="1538" max="1538" width="11.5703125" style="1" customWidth="1"/>
    <col min="1539" max="1539" width="12" style="1" customWidth="1"/>
    <col min="1540" max="1540" width="15.85546875" style="1" customWidth="1"/>
    <col min="1541" max="1541" width="10.28515625" style="1" customWidth="1"/>
    <col min="1542" max="1542" width="12.28515625" style="1" customWidth="1"/>
    <col min="1543" max="1543" width="16.85546875" style="1" customWidth="1"/>
    <col min="1544" max="1544" width="17.28515625" style="1" customWidth="1"/>
    <col min="1545" max="1545" width="21.7109375" style="1" customWidth="1"/>
    <col min="1546" max="1546" width="0.7109375" style="1" customWidth="1"/>
    <col min="1547" max="1547" width="11.28515625" style="1" customWidth="1"/>
    <col min="1548" max="1548" width="6.28515625" style="1" customWidth="1"/>
    <col min="1549" max="1549" width="16" style="1" customWidth="1"/>
    <col min="1550" max="1550" width="14.5703125" style="1" customWidth="1"/>
    <col min="1551" max="1551" width="13.7109375" style="1" customWidth="1"/>
    <col min="1552" max="1792" width="9.140625" style="1"/>
    <col min="1793" max="1793" width="59" style="1" customWidth="1"/>
    <col min="1794" max="1794" width="11.5703125" style="1" customWidth="1"/>
    <col min="1795" max="1795" width="12" style="1" customWidth="1"/>
    <col min="1796" max="1796" width="15.85546875" style="1" customWidth="1"/>
    <col min="1797" max="1797" width="10.28515625" style="1" customWidth="1"/>
    <col min="1798" max="1798" width="12.28515625" style="1" customWidth="1"/>
    <col min="1799" max="1799" width="16.85546875" style="1" customWidth="1"/>
    <col min="1800" max="1800" width="17.28515625" style="1" customWidth="1"/>
    <col min="1801" max="1801" width="21.7109375" style="1" customWidth="1"/>
    <col min="1802" max="1802" width="0.7109375" style="1" customWidth="1"/>
    <col min="1803" max="1803" width="11.28515625" style="1" customWidth="1"/>
    <col min="1804" max="1804" width="6.28515625" style="1" customWidth="1"/>
    <col min="1805" max="1805" width="16" style="1" customWidth="1"/>
    <col min="1806" max="1806" width="14.5703125" style="1" customWidth="1"/>
    <col min="1807" max="1807" width="13.7109375" style="1" customWidth="1"/>
    <col min="1808" max="2048" width="9.140625" style="1"/>
    <col min="2049" max="2049" width="59" style="1" customWidth="1"/>
    <col min="2050" max="2050" width="11.5703125" style="1" customWidth="1"/>
    <col min="2051" max="2051" width="12" style="1" customWidth="1"/>
    <col min="2052" max="2052" width="15.85546875" style="1" customWidth="1"/>
    <col min="2053" max="2053" width="10.28515625" style="1" customWidth="1"/>
    <col min="2054" max="2054" width="12.28515625" style="1" customWidth="1"/>
    <col min="2055" max="2055" width="16.85546875" style="1" customWidth="1"/>
    <col min="2056" max="2056" width="17.28515625" style="1" customWidth="1"/>
    <col min="2057" max="2057" width="21.7109375" style="1" customWidth="1"/>
    <col min="2058" max="2058" width="0.7109375" style="1" customWidth="1"/>
    <col min="2059" max="2059" width="11.28515625" style="1" customWidth="1"/>
    <col min="2060" max="2060" width="6.28515625" style="1" customWidth="1"/>
    <col min="2061" max="2061" width="16" style="1" customWidth="1"/>
    <col min="2062" max="2062" width="14.5703125" style="1" customWidth="1"/>
    <col min="2063" max="2063" width="13.7109375" style="1" customWidth="1"/>
    <col min="2064" max="2304" width="9.140625" style="1"/>
    <col min="2305" max="2305" width="59" style="1" customWidth="1"/>
    <col min="2306" max="2306" width="11.5703125" style="1" customWidth="1"/>
    <col min="2307" max="2307" width="12" style="1" customWidth="1"/>
    <col min="2308" max="2308" width="15.85546875" style="1" customWidth="1"/>
    <col min="2309" max="2309" width="10.28515625" style="1" customWidth="1"/>
    <col min="2310" max="2310" width="12.28515625" style="1" customWidth="1"/>
    <col min="2311" max="2311" width="16.85546875" style="1" customWidth="1"/>
    <col min="2312" max="2312" width="17.28515625" style="1" customWidth="1"/>
    <col min="2313" max="2313" width="21.7109375" style="1" customWidth="1"/>
    <col min="2314" max="2314" width="0.7109375" style="1" customWidth="1"/>
    <col min="2315" max="2315" width="11.28515625" style="1" customWidth="1"/>
    <col min="2316" max="2316" width="6.28515625" style="1" customWidth="1"/>
    <col min="2317" max="2317" width="16" style="1" customWidth="1"/>
    <col min="2318" max="2318" width="14.5703125" style="1" customWidth="1"/>
    <col min="2319" max="2319" width="13.7109375" style="1" customWidth="1"/>
    <col min="2320" max="2560" width="9.140625" style="1"/>
    <col min="2561" max="2561" width="59" style="1" customWidth="1"/>
    <col min="2562" max="2562" width="11.5703125" style="1" customWidth="1"/>
    <col min="2563" max="2563" width="12" style="1" customWidth="1"/>
    <col min="2564" max="2564" width="15.85546875" style="1" customWidth="1"/>
    <col min="2565" max="2565" width="10.28515625" style="1" customWidth="1"/>
    <col min="2566" max="2566" width="12.28515625" style="1" customWidth="1"/>
    <col min="2567" max="2567" width="16.85546875" style="1" customWidth="1"/>
    <col min="2568" max="2568" width="17.28515625" style="1" customWidth="1"/>
    <col min="2569" max="2569" width="21.7109375" style="1" customWidth="1"/>
    <col min="2570" max="2570" width="0.7109375" style="1" customWidth="1"/>
    <col min="2571" max="2571" width="11.28515625" style="1" customWidth="1"/>
    <col min="2572" max="2572" width="6.28515625" style="1" customWidth="1"/>
    <col min="2573" max="2573" width="16" style="1" customWidth="1"/>
    <col min="2574" max="2574" width="14.5703125" style="1" customWidth="1"/>
    <col min="2575" max="2575" width="13.7109375" style="1" customWidth="1"/>
    <col min="2576" max="2816" width="9.140625" style="1"/>
    <col min="2817" max="2817" width="59" style="1" customWidth="1"/>
    <col min="2818" max="2818" width="11.5703125" style="1" customWidth="1"/>
    <col min="2819" max="2819" width="12" style="1" customWidth="1"/>
    <col min="2820" max="2820" width="15.85546875" style="1" customWidth="1"/>
    <col min="2821" max="2821" width="10.28515625" style="1" customWidth="1"/>
    <col min="2822" max="2822" width="12.28515625" style="1" customWidth="1"/>
    <col min="2823" max="2823" width="16.85546875" style="1" customWidth="1"/>
    <col min="2824" max="2824" width="17.28515625" style="1" customWidth="1"/>
    <col min="2825" max="2825" width="21.7109375" style="1" customWidth="1"/>
    <col min="2826" max="2826" width="0.7109375" style="1" customWidth="1"/>
    <col min="2827" max="2827" width="11.28515625" style="1" customWidth="1"/>
    <col min="2828" max="2828" width="6.28515625" style="1" customWidth="1"/>
    <col min="2829" max="2829" width="16" style="1" customWidth="1"/>
    <col min="2830" max="2830" width="14.5703125" style="1" customWidth="1"/>
    <col min="2831" max="2831" width="13.7109375" style="1" customWidth="1"/>
    <col min="2832" max="3072" width="9.140625" style="1"/>
    <col min="3073" max="3073" width="59" style="1" customWidth="1"/>
    <col min="3074" max="3074" width="11.5703125" style="1" customWidth="1"/>
    <col min="3075" max="3075" width="12" style="1" customWidth="1"/>
    <col min="3076" max="3076" width="15.85546875" style="1" customWidth="1"/>
    <col min="3077" max="3077" width="10.28515625" style="1" customWidth="1"/>
    <col min="3078" max="3078" width="12.28515625" style="1" customWidth="1"/>
    <col min="3079" max="3079" width="16.85546875" style="1" customWidth="1"/>
    <col min="3080" max="3080" width="17.28515625" style="1" customWidth="1"/>
    <col min="3081" max="3081" width="21.7109375" style="1" customWidth="1"/>
    <col min="3082" max="3082" width="0.7109375" style="1" customWidth="1"/>
    <col min="3083" max="3083" width="11.28515625" style="1" customWidth="1"/>
    <col min="3084" max="3084" width="6.28515625" style="1" customWidth="1"/>
    <col min="3085" max="3085" width="16" style="1" customWidth="1"/>
    <col min="3086" max="3086" width="14.5703125" style="1" customWidth="1"/>
    <col min="3087" max="3087" width="13.7109375" style="1" customWidth="1"/>
    <col min="3088" max="3328" width="9.140625" style="1"/>
    <col min="3329" max="3329" width="59" style="1" customWidth="1"/>
    <col min="3330" max="3330" width="11.5703125" style="1" customWidth="1"/>
    <col min="3331" max="3331" width="12" style="1" customWidth="1"/>
    <col min="3332" max="3332" width="15.85546875" style="1" customWidth="1"/>
    <col min="3333" max="3333" width="10.28515625" style="1" customWidth="1"/>
    <col min="3334" max="3334" width="12.28515625" style="1" customWidth="1"/>
    <col min="3335" max="3335" width="16.85546875" style="1" customWidth="1"/>
    <col min="3336" max="3336" width="17.28515625" style="1" customWidth="1"/>
    <col min="3337" max="3337" width="21.7109375" style="1" customWidth="1"/>
    <col min="3338" max="3338" width="0.7109375" style="1" customWidth="1"/>
    <col min="3339" max="3339" width="11.28515625" style="1" customWidth="1"/>
    <col min="3340" max="3340" width="6.28515625" style="1" customWidth="1"/>
    <col min="3341" max="3341" width="16" style="1" customWidth="1"/>
    <col min="3342" max="3342" width="14.5703125" style="1" customWidth="1"/>
    <col min="3343" max="3343" width="13.7109375" style="1" customWidth="1"/>
    <col min="3344" max="3584" width="9.140625" style="1"/>
    <col min="3585" max="3585" width="59" style="1" customWidth="1"/>
    <col min="3586" max="3586" width="11.5703125" style="1" customWidth="1"/>
    <col min="3587" max="3587" width="12" style="1" customWidth="1"/>
    <col min="3588" max="3588" width="15.85546875" style="1" customWidth="1"/>
    <col min="3589" max="3589" width="10.28515625" style="1" customWidth="1"/>
    <col min="3590" max="3590" width="12.28515625" style="1" customWidth="1"/>
    <col min="3591" max="3591" width="16.85546875" style="1" customWidth="1"/>
    <col min="3592" max="3592" width="17.28515625" style="1" customWidth="1"/>
    <col min="3593" max="3593" width="21.7109375" style="1" customWidth="1"/>
    <col min="3594" max="3594" width="0.7109375" style="1" customWidth="1"/>
    <col min="3595" max="3595" width="11.28515625" style="1" customWidth="1"/>
    <col min="3596" max="3596" width="6.28515625" style="1" customWidth="1"/>
    <col min="3597" max="3597" width="16" style="1" customWidth="1"/>
    <col min="3598" max="3598" width="14.5703125" style="1" customWidth="1"/>
    <col min="3599" max="3599" width="13.7109375" style="1" customWidth="1"/>
    <col min="3600" max="3840" width="9.140625" style="1"/>
    <col min="3841" max="3841" width="59" style="1" customWidth="1"/>
    <col min="3842" max="3842" width="11.5703125" style="1" customWidth="1"/>
    <col min="3843" max="3843" width="12" style="1" customWidth="1"/>
    <col min="3844" max="3844" width="15.85546875" style="1" customWidth="1"/>
    <col min="3845" max="3845" width="10.28515625" style="1" customWidth="1"/>
    <col min="3846" max="3846" width="12.28515625" style="1" customWidth="1"/>
    <col min="3847" max="3847" width="16.85546875" style="1" customWidth="1"/>
    <col min="3848" max="3848" width="17.28515625" style="1" customWidth="1"/>
    <col min="3849" max="3849" width="21.7109375" style="1" customWidth="1"/>
    <col min="3850" max="3850" width="0.7109375" style="1" customWidth="1"/>
    <col min="3851" max="3851" width="11.28515625" style="1" customWidth="1"/>
    <col min="3852" max="3852" width="6.28515625" style="1" customWidth="1"/>
    <col min="3853" max="3853" width="16" style="1" customWidth="1"/>
    <col min="3854" max="3854" width="14.5703125" style="1" customWidth="1"/>
    <col min="3855" max="3855" width="13.7109375" style="1" customWidth="1"/>
    <col min="3856" max="4096" width="9.140625" style="1"/>
    <col min="4097" max="4097" width="59" style="1" customWidth="1"/>
    <col min="4098" max="4098" width="11.5703125" style="1" customWidth="1"/>
    <col min="4099" max="4099" width="12" style="1" customWidth="1"/>
    <col min="4100" max="4100" width="15.85546875" style="1" customWidth="1"/>
    <col min="4101" max="4101" width="10.28515625" style="1" customWidth="1"/>
    <col min="4102" max="4102" width="12.28515625" style="1" customWidth="1"/>
    <col min="4103" max="4103" width="16.85546875" style="1" customWidth="1"/>
    <col min="4104" max="4104" width="17.28515625" style="1" customWidth="1"/>
    <col min="4105" max="4105" width="21.7109375" style="1" customWidth="1"/>
    <col min="4106" max="4106" width="0.7109375" style="1" customWidth="1"/>
    <col min="4107" max="4107" width="11.28515625" style="1" customWidth="1"/>
    <col min="4108" max="4108" width="6.28515625" style="1" customWidth="1"/>
    <col min="4109" max="4109" width="16" style="1" customWidth="1"/>
    <col min="4110" max="4110" width="14.5703125" style="1" customWidth="1"/>
    <col min="4111" max="4111" width="13.7109375" style="1" customWidth="1"/>
    <col min="4112" max="4352" width="9.140625" style="1"/>
    <col min="4353" max="4353" width="59" style="1" customWidth="1"/>
    <col min="4354" max="4354" width="11.5703125" style="1" customWidth="1"/>
    <col min="4355" max="4355" width="12" style="1" customWidth="1"/>
    <col min="4356" max="4356" width="15.85546875" style="1" customWidth="1"/>
    <col min="4357" max="4357" width="10.28515625" style="1" customWidth="1"/>
    <col min="4358" max="4358" width="12.28515625" style="1" customWidth="1"/>
    <col min="4359" max="4359" width="16.85546875" style="1" customWidth="1"/>
    <col min="4360" max="4360" width="17.28515625" style="1" customWidth="1"/>
    <col min="4361" max="4361" width="21.7109375" style="1" customWidth="1"/>
    <col min="4362" max="4362" width="0.7109375" style="1" customWidth="1"/>
    <col min="4363" max="4363" width="11.28515625" style="1" customWidth="1"/>
    <col min="4364" max="4364" width="6.28515625" style="1" customWidth="1"/>
    <col min="4365" max="4365" width="16" style="1" customWidth="1"/>
    <col min="4366" max="4366" width="14.5703125" style="1" customWidth="1"/>
    <col min="4367" max="4367" width="13.7109375" style="1" customWidth="1"/>
    <col min="4368" max="4608" width="9.140625" style="1"/>
    <col min="4609" max="4609" width="59" style="1" customWidth="1"/>
    <col min="4610" max="4610" width="11.5703125" style="1" customWidth="1"/>
    <col min="4611" max="4611" width="12" style="1" customWidth="1"/>
    <col min="4612" max="4612" width="15.85546875" style="1" customWidth="1"/>
    <col min="4613" max="4613" width="10.28515625" style="1" customWidth="1"/>
    <col min="4614" max="4614" width="12.28515625" style="1" customWidth="1"/>
    <col min="4615" max="4615" width="16.85546875" style="1" customWidth="1"/>
    <col min="4616" max="4616" width="17.28515625" style="1" customWidth="1"/>
    <col min="4617" max="4617" width="21.7109375" style="1" customWidth="1"/>
    <col min="4618" max="4618" width="0.7109375" style="1" customWidth="1"/>
    <col min="4619" max="4619" width="11.28515625" style="1" customWidth="1"/>
    <col min="4620" max="4620" width="6.28515625" style="1" customWidth="1"/>
    <col min="4621" max="4621" width="16" style="1" customWidth="1"/>
    <col min="4622" max="4622" width="14.5703125" style="1" customWidth="1"/>
    <col min="4623" max="4623" width="13.7109375" style="1" customWidth="1"/>
    <col min="4624" max="4864" width="9.140625" style="1"/>
    <col min="4865" max="4865" width="59" style="1" customWidth="1"/>
    <col min="4866" max="4866" width="11.5703125" style="1" customWidth="1"/>
    <col min="4867" max="4867" width="12" style="1" customWidth="1"/>
    <col min="4868" max="4868" width="15.85546875" style="1" customWidth="1"/>
    <col min="4869" max="4869" width="10.28515625" style="1" customWidth="1"/>
    <col min="4870" max="4870" width="12.28515625" style="1" customWidth="1"/>
    <col min="4871" max="4871" width="16.85546875" style="1" customWidth="1"/>
    <col min="4872" max="4872" width="17.28515625" style="1" customWidth="1"/>
    <col min="4873" max="4873" width="21.7109375" style="1" customWidth="1"/>
    <col min="4874" max="4874" width="0.7109375" style="1" customWidth="1"/>
    <col min="4875" max="4875" width="11.28515625" style="1" customWidth="1"/>
    <col min="4876" max="4876" width="6.28515625" style="1" customWidth="1"/>
    <col min="4877" max="4877" width="16" style="1" customWidth="1"/>
    <col min="4878" max="4878" width="14.5703125" style="1" customWidth="1"/>
    <col min="4879" max="4879" width="13.7109375" style="1" customWidth="1"/>
    <col min="4880" max="5120" width="9.140625" style="1"/>
    <col min="5121" max="5121" width="59" style="1" customWidth="1"/>
    <col min="5122" max="5122" width="11.5703125" style="1" customWidth="1"/>
    <col min="5123" max="5123" width="12" style="1" customWidth="1"/>
    <col min="5124" max="5124" width="15.85546875" style="1" customWidth="1"/>
    <col min="5125" max="5125" width="10.28515625" style="1" customWidth="1"/>
    <col min="5126" max="5126" width="12.28515625" style="1" customWidth="1"/>
    <col min="5127" max="5127" width="16.85546875" style="1" customWidth="1"/>
    <col min="5128" max="5128" width="17.28515625" style="1" customWidth="1"/>
    <col min="5129" max="5129" width="21.7109375" style="1" customWidth="1"/>
    <col min="5130" max="5130" width="0.7109375" style="1" customWidth="1"/>
    <col min="5131" max="5131" width="11.28515625" style="1" customWidth="1"/>
    <col min="5132" max="5132" width="6.28515625" style="1" customWidth="1"/>
    <col min="5133" max="5133" width="16" style="1" customWidth="1"/>
    <col min="5134" max="5134" width="14.5703125" style="1" customWidth="1"/>
    <col min="5135" max="5135" width="13.7109375" style="1" customWidth="1"/>
    <col min="5136" max="5376" width="9.140625" style="1"/>
    <col min="5377" max="5377" width="59" style="1" customWidth="1"/>
    <col min="5378" max="5378" width="11.5703125" style="1" customWidth="1"/>
    <col min="5379" max="5379" width="12" style="1" customWidth="1"/>
    <col min="5380" max="5380" width="15.85546875" style="1" customWidth="1"/>
    <col min="5381" max="5381" width="10.28515625" style="1" customWidth="1"/>
    <col min="5382" max="5382" width="12.28515625" style="1" customWidth="1"/>
    <col min="5383" max="5383" width="16.85546875" style="1" customWidth="1"/>
    <col min="5384" max="5384" width="17.28515625" style="1" customWidth="1"/>
    <col min="5385" max="5385" width="21.7109375" style="1" customWidth="1"/>
    <col min="5386" max="5386" width="0.7109375" style="1" customWidth="1"/>
    <col min="5387" max="5387" width="11.28515625" style="1" customWidth="1"/>
    <col min="5388" max="5388" width="6.28515625" style="1" customWidth="1"/>
    <col min="5389" max="5389" width="16" style="1" customWidth="1"/>
    <col min="5390" max="5390" width="14.5703125" style="1" customWidth="1"/>
    <col min="5391" max="5391" width="13.7109375" style="1" customWidth="1"/>
    <col min="5392" max="5632" width="9.140625" style="1"/>
    <col min="5633" max="5633" width="59" style="1" customWidth="1"/>
    <col min="5634" max="5634" width="11.5703125" style="1" customWidth="1"/>
    <col min="5635" max="5635" width="12" style="1" customWidth="1"/>
    <col min="5636" max="5636" width="15.85546875" style="1" customWidth="1"/>
    <col min="5637" max="5637" width="10.28515625" style="1" customWidth="1"/>
    <col min="5638" max="5638" width="12.28515625" style="1" customWidth="1"/>
    <col min="5639" max="5639" width="16.85546875" style="1" customWidth="1"/>
    <col min="5640" max="5640" width="17.28515625" style="1" customWidth="1"/>
    <col min="5641" max="5641" width="21.7109375" style="1" customWidth="1"/>
    <col min="5642" max="5642" width="0.7109375" style="1" customWidth="1"/>
    <col min="5643" max="5643" width="11.28515625" style="1" customWidth="1"/>
    <col min="5644" max="5644" width="6.28515625" style="1" customWidth="1"/>
    <col min="5645" max="5645" width="16" style="1" customWidth="1"/>
    <col min="5646" max="5646" width="14.5703125" style="1" customWidth="1"/>
    <col min="5647" max="5647" width="13.7109375" style="1" customWidth="1"/>
    <col min="5648" max="5888" width="9.140625" style="1"/>
    <col min="5889" max="5889" width="59" style="1" customWidth="1"/>
    <col min="5890" max="5890" width="11.5703125" style="1" customWidth="1"/>
    <col min="5891" max="5891" width="12" style="1" customWidth="1"/>
    <col min="5892" max="5892" width="15.85546875" style="1" customWidth="1"/>
    <col min="5893" max="5893" width="10.28515625" style="1" customWidth="1"/>
    <col min="5894" max="5894" width="12.28515625" style="1" customWidth="1"/>
    <col min="5895" max="5895" width="16.85546875" style="1" customWidth="1"/>
    <col min="5896" max="5896" width="17.28515625" style="1" customWidth="1"/>
    <col min="5897" max="5897" width="21.7109375" style="1" customWidth="1"/>
    <col min="5898" max="5898" width="0.7109375" style="1" customWidth="1"/>
    <col min="5899" max="5899" width="11.28515625" style="1" customWidth="1"/>
    <col min="5900" max="5900" width="6.28515625" style="1" customWidth="1"/>
    <col min="5901" max="5901" width="16" style="1" customWidth="1"/>
    <col min="5902" max="5902" width="14.5703125" style="1" customWidth="1"/>
    <col min="5903" max="5903" width="13.7109375" style="1" customWidth="1"/>
    <col min="5904" max="6144" width="9.140625" style="1"/>
    <col min="6145" max="6145" width="59" style="1" customWidth="1"/>
    <col min="6146" max="6146" width="11.5703125" style="1" customWidth="1"/>
    <col min="6147" max="6147" width="12" style="1" customWidth="1"/>
    <col min="6148" max="6148" width="15.85546875" style="1" customWidth="1"/>
    <col min="6149" max="6149" width="10.28515625" style="1" customWidth="1"/>
    <col min="6150" max="6150" width="12.28515625" style="1" customWidth="1"/>
    <col min="6151" max="6151" width="16.85546875" style="1" customWidth="1"/>
    <col min="6152" max="6152" width="17.28515625" style="1" customWidth="1"/>
    <col min="6153" max="6153" width="21.7109375" style="1" customWidth="1"/>
    <col min="6154" max="6154" width="0.7109375" style="1" customWidth="1"/>
    <col min="6155" max="6155" width="11.28515625" style="1" customWidth="1"/>
    <col min="6156" max="6156" width="6.28515625" style="1" customWidth="1"/>
    <col min="6157" max="6157" width="16" style="1" customWidth="1"/>
    <col min="6158" max="6158" width="14.5703125" style="1" customWidth="1"/>
    <col min="6159" max="6159" width="13.7109375" style="1" customWidth="1"/>
    <col min="6160" max="6400" width="9.140625" style="1"/>
    <col min="6401" max="6401" width="59" style="1" customWidth="1"/>
    <col min="6402" max="6402" width="11.5703125" style="1" customWidth="1"/>
    <col min="6403" max="6403" width="12" style="1" customWidth="1"/>
    <col min="6404" max="6404" width="15.85546875" style="1" customWidth="1"/>
    <col min="6405" max="6405" width="10.28515625" style="1" customWidth="1"/>
    <col min="6406" max="6406" width="12.28515625" style="1" customWidth="1"/>
    <col min="6407" max="6407" width="16.85546875" style="1" customWidth="1"/>
    <col min="6408" max="6408" width="17.28515625" style="1" customWidth="1"/>
    <col min="6409" max="6409" width="21.7109375" style="1" customWidth="1"/>
    <col min="6410" max="6410" width="0.7109375" style="1" customWidth="1"/>
    <col min="6411" max="6411" width="11.28515625" style="1" customWidth="1"/>
    <col min="6412" max="6412" width="6.28515625" style="1" customWidth="1"/>
    <col min="6413" max="6413" width="16" style="1" customWidth="1"/>
    <col min="6414" max="6414" width="14.5703125" style="1" customWidth="1"/>
    <col min="6415" max="6415" width="13.7109375" style="1" customWidth="1"/>
    <col min="6416" max="6656" width="9.140625" style="1"/>
    <col min="6657" max="6657" width="59" style="1" customWidth="1"/>
    <col min="6658" max="6658" width="11.5703125" style="1" customWidth="1"/>
    <col min="6659" max="6659" width="12" style="1" customWidth="1"/>
    <col min="6660" max="6660" width="15.85546875" style="1" customWidth="1"/>
    <col min="6661" max="6661" width="10.28515625" style="1" customWidth="1"/>
    <col min="6662" max="6662" width="12.28515625" style="1" customWidth="1"/>
    <col min="6663" max="6663" width="16.85546875" style="1" customWidth="1"/>
    <col min="6664" max="6664" width="17.28515625" style="1" customWidth="1"/>
    <col min="6665" max="6665" width="21.7109375" style="1" customWidth="1"/>
    <col min="6666" max="6666" width="0.7109375" style="1" customWidth="1"/>
    <col min="6667" max="6667" width="11.28515625" style="1" customWidth="1"/>
    <col min="6668" max="6668" width="6.28515625" style="1" customWidth="1"/>
    <col min="6669" max="6669" width="16" style="1" customWidth="1"/>
    <col min="6670" max="6670" width="14.5703125" style="1" customWidth="1"/>
    <col min="6671" max="6671" width="13.7109375" style="1" customWidth="1"/>
    <col min="6672" max="6912" width="9.140625" style="1"/>
    <col min="6913" max="6913" width="59" style="1" customWidth="1"/>
    <col min="6914" max="6914" width="11.5703125" style="1" customWidth="1"/>
    <col min="6915" max="6915" width="12" style="1" customWidth="1"/>
    <col min="6916" max="6916" width="15.85546875" style="1" customWidth="1"/>
    <col min="6917" max="6917" width="10.28515625" style="1" customWidth="1"/>
    <col min="6918" max="6918" width="12.28515625" style="1" customWidth="1"/>
    <col min="6919" max="6919" width="16.85546875" style="1" customWidth="1"/>
    <col min="6920" max="6920" width="17.28515625" style="1" customWidth="1"/>
    <col min="6921" max="6921" width="21.7109375" style="1" customWidth="1"/>
    <col min="6922" max="6922" width="0.7109375" style="1" customWidth="1"/>
    <col min="6923" max="6923" width="11.28515625" style="1" customWidth="1"/>
    <col min="6924" max="6924" width="6.28515625" style="1" customWidth="1"/>
    <col min="6925" max="6925" width="16" style="1" customWidth="1"/>
    <col min="6926" max="6926" width="14.5703125" style="1" customWidth="1"/>
    <col min="6927" max="6927" width="13.7109375" style="1" customWidth="1"/>
    <col min="6928" max="7168" width="9.140625" style="1"/>
    <col min="7169" max="7169" width="59" style="1" customWidth="1"/>
    <col min="7170" max="7170" width="11.5703125" style="1" customWidth="1"/>
    <col min="7171" max="7171" width="12" style="1" customWidth="1"/>
    <col min="7172" max="7172" width="15.85546875" style="1" customWidth="1"/>
    <col min="7173" max="7173" width="10.28515625" style="1" customWidth="1"/>
    <col min="7174" max="7174" width="12.28515625" style="1" customWidth="1"/>
    <col min="7175" max="7175" width="16.85546875" style="1" customWidth="1"/>
    <col min="7176" max="7176" width="17.28515625" style="1" customWidth="1"/>
    <col min="7177" max="7177" width="21.7109375" style="1" customWidth="1"/>
    <col min="7178" max="7178" width="0.7109375" style="1" customWidth="1"/>
    <col min="7179" max="7179" width="11.28515625" style="1" customWidth="1"/>
    <col min="7180" max="7180" width="6.28515625" style="1" customWidth="1"/>
    <col min="7181" max="7181" width="16" style="1" customWidth="1"/>
    <col min="7182" max="7182" width="14.5703125" style="1" customWidth="1"/>
    <col min="7183" max="7183" width="13.7109375" style="1" customWidth="1"/>
    <col min="7184" max="7424" width="9.140625" style="1"/>
    <col min="7425" max="7425" width="59" style="1" customWidth="1"/>
    <col min="7426" max="7426" width="11.5703125" style="1" customWidth="1"/>
    <col min="7427" max="7427" width="12" style="1" customWidth="1"/>
    <col min="7428" max="7428" width="15.85546875" style="1" customWidth="1"/>
    <col min="7429" max="7429" width="10.28515625" style="1" customWidth="1"/>
    <col min="7430" max="7430" width="12.28515625" style="1" customWidth="1"/>
    <col min="7431" max="7431" width="16.85546875" style="1" customWidth="1"/>
    <col min="7432" max="7432" width="17.28515625" style="1" customWidth="1"/>
    <col min="7433" max="7433" width="21.7109375" style="1" customWidth="1"/>
    <col min="7434" max="7434" width="0.7109375" style="1" customWidth="1"/>
    <col min="7435" max="7435" width="11.28515625" style="1" customWidth="1"/>
    <col min="7436" max="7436" width="6.28515625" style="1" customWidth="1"/>
    <col min="7437" max="7437" width="16" style="1" customWidth="1"/>
    <col min="7438" max="7438" width="14.5703125" style="1" customWidth="1"/>
    <col min="7439" max="7439" width="13.7109375" style="1" customWidth="1"/>
    <col min="7440" max="7680" width="9.140625" style="1"/>
    <col min="7681" max="7681" width="59" style="1" customWidth="1"/>
    <col min="7682" max="7682" width="11.5703125" style="1" customWidth="1"/>
    <col min="7683" max="7683" width="12" style="1" customWidth="1"/>
    <col min="7684" max="7684" width="15.85546875" style="1" customWidth="1"/>
    <col min="7685" max="7685" width="10.28515625" style="1" customWidth="1"/>
    <col min="7686" max="7686" width="12.28515625" style="1" customWidth="1"/>
    <col min="7687" max="7687" width="16.85546875" style="1" customWidth="1"/>
    <col min="7688" max="7688" width="17.28515625" style="1" customWidth="1"/>
    <col min="7689" max="7689" width="21.7109375" style="1" customWidth="1"/>
    <col min="7690" max="7690" width="0.7109375" style="1" customWidth="1"/>
    <col min="7691" max="7691" width="11.28515625" style="1" customWidth="1"/>
    <col min="7692" max="7692" width="6.28515625" style="1" customWidth="1"/>
    <col min="7693" max="7693" width="16" style="1" customWidth="1"/>
    <col min="7694" max="7694" width="14.5703125" style="1" customWidth="1"/>
    <col min="7695" max="7695" width="13.7109375" style="1" customWidth="1"/>
    <col min="7696" max="7936" width="9.140625" style="1"/>
    <col min="7937" max="7937" width="59" style="1" customWidth="1"/>
    <col min="7938" max="7938" width="11.5703125" style="1" customWidth="1"/>
    <col min="7939" max="7939" width="12" style="1" customWidth="1"/>
    <col min="7940" max="7940" width="15.85546875" style="1" customWidth="1"/>
    <col min="7941" max="7941" width="10.28515625" style="1" customWidth="1"/>
    <col min="7942" max="7942" width="12.28515625" style="1" customWidth="1"/>
    <col min="7943" max="7943" width="16.85546875" style="1" customWidth="1"/>
    <col min="7944" max="7944" width="17.28515625" style="1" customWidth="1"/>
    <col min="7945" max="7945" width="21.7109375" style="1" customWidth="1"/>
    <col min="7946" max="7946" width="0.7109375" style="1" customWidth="1"/>
    <col min="7947" max="7947" width="11.28515625" style="1" customWidth="1"/>
    <col min="7948" max="7948" width="6.28515625" style="1" customWidth="1"/>
    <col min="7949" max="7949" width="16" style="1" customWidth="1"/>
    <col min="7950" max="7950" width="14.5703125" style="1" customWidth="1"/>
    <col min="7951" max="7951" width="13.7109375" style="1" customWidth="1"/>
    <col min="7952" max="8192" width="9.140625" style="1"/>
    <col min="8193" max="8193" width="59" style="1" customWidth="1"/>
    <col min="8194" max="8194" width="11.5703125" style="1" customWidth="1"/>
    <col min="8195" max="8195" width="12" style="1" customWidth="1"/>
    <col min="8196" max="8196" width="15.85546875" style="1" customWidth="1"/>
    <col min="8197" max="8197" width="10.28515625" style="1" customWidth="1"/>
    <col min="8198" max="8198" width="12.28515625" style="1" customWidth="1"/>
    <col min="8199" max="8199" width="16.85546875" style="1" customWidth="1"/>
    <col min="8200" max="8200" width="17.28515625" style="1" customWidth="1"/>
    <col min="8201" max="8201" width="21.7109375" style="1" customWidth="1"/>
    <col min="8202" max="8202" width="0.7109375" style="1" customWidth="1"/>
    <col min="8203" max="8203" width="11.28515625" style="1" customWidth="1"/>
    <col min="8204" max="8204" width="6.28515625" style="1" customWidth="1"/>
    <col min="8205" max="8205" width="16" style="1" customWidth="1"/>
    <col min="8206" max="8206" width="14.5703125" style="1" customWidth="1"/>
    <col min="8207" max="8207" width="13.7109375" style="1" customWidth="1"/>
    <col min="8208" max="8448" width="9.140625" style="1"/>
    <col min="8449" max="8449" width="59" style="1" customWidth="1"/>
    <col min="8450" max="8450" width="11.5703125" style="1" customWidth="1"/>
    <col min="8451" max="8451" width="12" style="1" customWidth="1"/>
    <col min="8452" max="8452" width="15.85546875" style="1" customWidth="1"/>
    <col min="8453" max="8453" width="10.28515625" style="1" customWidth="1"/>
    <col min="8454" max="8454" width="12.28515625" style="1" customWidth="1"/>
    <col min="8455" max="8455" width="16.85546875" style="1" customWidth="1"/>
    <col min="8456" max="8456" width="17.28515625" style="1" customWidth="1"/>
    <col min="8457" max="8457" width="21.7109375" style="1" customWidth="1"/>
    <col min="8458" max="8458" width="0.7109375" style="1" customWidth="1"/>
    <col min="8459" max="8459" width="11.28515625" style="1" customWidth="1"/>
    <col min="8460" max="8460" width="6.28515625" style="1" customWidth="1"/>
    <col min="8461" max="8461" width="16" style="1" customWidth="1"/>
    <col min="8462" max="8462" width="14.5703125" style="1" customWidth="1"/>
    <col min="8463" max="8463" width="13.7109375" style="1" customWidth="1"/>
    <col min="8464" max="8704" width="9.140625" style="1"/>
    <col min="8705" max="8705" width="59" style="1" customWidth="1"/>
    <col min="8706" max="8706" width="11.5703125" style="1" customWidth="1"/>
    <col min="8707" max="8707" width="12" style="1" customWidth="1"/>
    <col min="8708" max="8708" width="15.85546875" style="1" customWidth="1"/>
    <col min="8709" max="8709" width="10.28515625" style="1" customWidth="1"/>
    <col min="8710" max="8710" width="12.28515625" style="1" customWidth="1"/>
    <col min="8711" max="8711" width="16.85546875" style="1" customWidth="1"/>
    <col min="8712" max="8712" width="17.28515625" style="1" customWidth="1"/>
    <col min="8713" max="8713" width="21.7109375" style="1" customWidth="1"/>
    <col min="8714" max="8714" width="0.7109375" style="1" customWidth="1"/>
    <col min="8715" max="8715" width="11.28515625" style="1" customWidth="1"/>
    <col min="8716" max="8716" width="6.28515625" style="1" customWidth="1"/>
    <col min="8717" max="8717" width="16" style="1" customWidth="1"/>
    <col min="8718" max="8718" width="14.5703125" style="1" customWidth="1"/>
    <col min="8719" max="8719" width="13.7109375" style="1" customWidth="1"/>
    <col min="8720" max="8960" width="9.140625" style="1"/>
    <col min="8961" max="8961" width="59" style="1" customWidth="1"/>
    <col min="8962" max="8962" width="11.5703125" style="1" customWidth="1"/>
    <col min="8963" max="8963" width="12" style="1" customWidth="1"/>
    <col min="8964" max="8964" width="15.85546875" style="1" customWidth="1"/>
    <col min="8965" max="8965" width="10.28515625" style="1" customWidth="1"/>
    <col min="8966" max="8966" width="12.28515625" style="1" customWidth="1"/>
    <col min="8967" max="8967" width="16.85546875" style="1" customWidth="1"/>
    <col min="8968" max="8968" width="17.28515625" style="1" customWidth="1"/>
    <col min="8969" max="8969" width="21.7109375" style="1" customWidth="1"/>
    <col min="8970" max="8970" width="0.7109375" style="1" customWidth="1"/>
    <col min="8971" max="8971" width="11.28515625" style="1" customWidth="1"/>
    <col min="8972" max="8972" width="6.28515625" style="1" customWidth="1"/>
    <col min="8973" max="8973" width="16" style="1" customWidth="1"/>
    <col min="8974" max="8974" width="14.5703125" style="1" customWidth="1"/>
    <col min="8975" max="8975" width="13.7109375" style="1" customWidth="1"/>
    <col min="8976" max="9216" width="9.140625" style="1"/>
    <col min="9217" max="9217" width="59" style="1" customWidth="1"/>
    <col min="9218" max="9218" width="11.5703125" style="1" customWidth="1"/>
    <col min="9219" max="9219" width="12" style="1" customWidth="1"/>
    <col min="9220" max="9220" width="15.85546875" style="1" customWidth="1"/>
    <col min="9221" max="9221" width="10.28515625" style="1" customWidth="1"/>
    <col min="9222" max="9222" width="12.28515625" style="1" customWidth="1"/>
    <col min="9223" max="9223" width="16.85546875" style="1" customWidth="1"/>
    <col min="9224" max="9224" width="17.28515625" style="1" customWidth="1"/>
    <col min="9225" max="9225" width="21.7109375" style="1" customWidth="1"/>
    <col min="9226" max="9226" width="0.7109375" style="1" customWidth="1"/>
    <col min="9227" max="9227" width="11.28515625" style="1" customWidth="1"/>
    <col min="9228" max="9228" width="6.28515625" style="1" customWidth="1"/>
    <col min="9229" max="9229" width="16" style="1" customWidth="1"/>
    <col min="9230" max="9230" width="14.5703125" style="1" customWidth="1"/>
    <col min="9231" max="9231" width="13.7109375" style="1" customWidth="1"/>
    <col min="9232" max="9472" width="9.140625" style="1"/>
    <col min="9473" max="9473" width="59" style="1" customWidth="1"/>
    <col min="9474" max="9474" width="11.5703125" style="1" customWidth="1"/>
    <col min="9475" max="9475" width="12" style="1" customWidth="1"/>
    <col min="9476" max="9476" width="15.85546875" style="1" customWidth="1"/>
    <col min="9477" max="9477" width="10.28515625" style="1" customWidth="1"/>
    <col min="9478" max="9478" width="12.28515625" style="1" customWidth="1"/>
    <col min="9479" max="9479" width="16.85546875" style="1" customWidth="1"/>
    <col min="9480" max="9480" width="17.28515625" style="1" customWidth="1"/>
    <col min="9481" max="9481" width="21.7109375" style="1" customWidth="1"/>
    <col min="9482" max="9482" width="0.7109375" style="1" customWidth="1"/>
    <col min="9483" max="9483" width="11.28515625" style="1" customWidth="1"/>
    <col min="9484" max="9484" width="6.28515625" style="1" customWidth="1"/>
    <col min="9485" max="9485" width="16" style="1" customWidth="1"/>
    <col min="9486" max="9486" width="14.5703125" style="1" customWidth="1"/>
    <col min="9487" max="9487" width="13.7109375" style="1" customWidth="1"/>
    <col min="9488" max="9728" width="9.140625" style="1"/>
    <col min="9729" max="9729" width="59" style="1" customWidth="1"/>
    <col min="9730" max="9730" width="11.5703125" style="1" customWidth="1"/>
    <col min="9731" max="9731" width="12" style="1" customWidth="1"/>
    <col min="9732" max="9732" width="15.85546875" style="1" customWidth="1"/>
    <col min="9733" max="9733" width="10.28515625" style="1" customWidth="1"/>
    <col min="9734" max="9734" width="12.28515625" style="1" customWidth="1"/>
    <col min="9735" max="9735" width="16.85546875" style="1" customWidth="1"/>
    <col min="9736" max="9736" width="17.28515625" style="1" customWidth="1"/>
    <col min="9737" max="9737" width="21.7109375" style="1" customWidth="1"/>
    <col min="9738" max="9738" width="0.7109375" style="1" customWidth="1"/>
    <col min="9739" max="9739" width="11.28515625" style="1" customWidth="1"/>
    <col min="9740" max="9740" width="6.28515625" style="1" customWidth="1"/>
    <col min="9741" max="9741" width="16" style="1" customWidth="1"/>
    <col min="9742" max="9742" width="14.5703125" style="1" customWidth="1"/>
    <col min="9743" max="9743" width="13.7109375" style="1" customWidth="1"/>
    <col min="9744" max="9984" width="9.140625" style="1"/>
    <col min="9985" max="9985" width="59" style="1" customWidth="1"/>
    <col min="9986" max="9986" width="11.5703125" style="1" customWidth="1"/>
    <col min="9987" max="9987" width="12" style="1" customWidth="1"/>
    <col min="9988" max="9988" width="15.85546875" style="1" customWidth="1"/>
    <col min="9989" max="9989" width="10.28515625" style="1" customWidth="1"/>
    <col min="9990" max="9990" width="12.28515625" style="1" customWidth="1"/>
    <col min="9991" max="9991" width="16.85546875" style="1" customWidth="1"/>
    <col min="9992" max="9992" width="17.28515625" style="1" customWidth="1"/>
    <col min="9993" max="9993" width="21.7109375" style="1" customWidth="1"/>
    <col min="9994" max="9994" width="0.7109375" style="1" customWidth="1"/>
    <col min="9995" max="9995" width="11.28515625" style="1" customWidth="1"/>
    <col min="9996" max="9996" width="6.28515625" style="1" customWidth="1"/>
    <col min="9997" max="9997" width="16" style="1" customWidth="1"/>
    <col min="9998" max="9998" width="14.5703125" style="1" customWidth="1"/>
    <col min="9999" max="9999" width="13.7109375" style="1" customWidth="1"/>
    <col min="10000" max="10240" width="9.140625" style="1"/>
    <col min="10241" max="10241" width="59" style="1" customWidth="1"/>
    <col min="10242" max="10242" width="11.5703125" style="1" customWidth="1"/>
    <col min="10243" max="10243" width="12" style="1" customWidth="1"/>
    <col min="10244" max="10244" width="15.85546875" style="1" customWidth="1"/>
    <col min="10245" max="10245" width="10.28515625" style="1" customWidth="1"/>
    <col min="10246" max="10246" width="12.28515625" style="1" customWidth="1"/>
    <col min="10247" max="10247" width="16.85546875" style="1" customWidth="1"/>
    <col min="10248" max="10248" width="17.28515625" style="1" customWidth="1"/>
    <col min="10249" max="10249" width="21.7109375" style="1" customWidth="1"/>
    <col min="10250" max="10250" width="0.7109375" style="1" customWidth="1"/>
    <col min="10251" max="10251" width="11.28515625" style="1" customWidth="1"/>
    <col min="10252" max="10252" width="6.28515625" style="1" customWidth="1"/>
    <col min="10253" max="10253" width="16" style="1" customWidth="1"/>
    <col min="10254" max="10254" width="14.5703125" style="1" customWidth="1"/>
    <col min="10255" max="10255" width="13.7109375" style="1" customWidth="1"/>
    <col min="10256" max="10496" width="9.140625" style="1"/>
    <col min="10497" max="10497" width="59" style="1" customWidth="1"/>
    <col min="10498" max="10498" width="11.5703125" style="1" customWidth="1"/>
    <col min="10499" max="10499" width="12" style="1" customWidth="1"/>
    <col min="10500" max="10500" width="15.85546875" style="1" customWidth="1"/>
    <col min="10501" max="10501" width="10.28515625" style="1" customWidth="1"/>
    <col min="10502" max="10502" width="12.28515625" style="1" customWidth="1"/>
    <col min="10503" max="10503" width="16.85546875" style="1" customWidth="1"/>
    <col min="10504" max="10504" width="17.28515625" style="1" customWidth="1"/>
    <col min="10505" max="10505" width="21.7109375" style="1" customWidth="1"/>
    <col min="10506" max="10506" width="0.7109375" style="1" customWidth="1"/>
    <col min="10507" max="10507" width="11.28515625" style="1" customWidth="1"/>
    <col min="10508" max="10508" width="6.28515625" style="1" customWidth="1"/>
    <col min="10509" max="10509" width="16" style="1" customWidth="1"/>
    <col min="10510" max="10510" width="14.5703125" style="1" customWidth="1"/>
    <col min="10511" max="10511" width="13.7109375" style="1" customWidth="1"/>
    <col min="10512" max="10752" width="9.140625" style="1"/>
    <col min="10753" max="10753" width="59" style="1" customWidth="1"/>
    <col min="10754" max="10754" width="11.5703125" style="1" customWidth="1"/>
    <col min="10755" max="10755" width="12" style="1" customWidth="1"/>
    <col min="10756" max="10756" width="15.85546875" style="1" customWidth="1"/>
    <col min="10757" max="10757" width="10.28515625" style="1" customWidth="1"/>
    <col min="10758" max="10758" width="12.28515625" style="1" customWidth="1"/>
    <col min="10759" max="10759" width="16.85546875" style="1" customWidth="1"/>
    <col min="10760" max="10760" width="17.28515625" style="1" customWidth="1"/>
    <col min="10761" max="10761" width="21.7109375" style="1" customWidth="1"/>
    <col min="10762" max="10762" width="0.7109375" style="1" customWidth="1"/>
    <col min="10763" max="10763" width="11.28515625" style="1" customWidth="1"/>
    <col min="10764" max="10764" width="6.28515625" style="1" customWidth="1"/>
    <col min="10765" max="10765" width="16" style="1" customWidth="1"/>
    <col min="10766" max="10766" width="14.5703125" style="1" customWidth="1"/>
    <col min="10767" max="10767" width="13.7109375" style="1" customWidth="1"/>
    <col min="10768" max="11008" width="9.140625" style="1"/>
    <col min="11009" max="11009" width="59" style="1" customWidth="1"/>
    <col min="11010" max="11010" width="11.5703125" style="1" customWidth="1"/>
    <col min="11011" max="11011" width="12" style="1" customWidth="1"/>
    <col min="11012" max="11012" width="15.85546875" style="1" customWidth="1"/>
    <col min="11013" max="11013" width="10.28515625" style="1" customWidth="1"/>
    <col min="11014" max="11014" width="12.28515625" style="1" customWidth="1"/>
    <col min="11015" max="11015" width="16.85546875" style="1" customWidth="1"/>
    <col min="11016" max="11016" width="17.28515625" style="1" customWidth="1"/>
    <col min="11017" max="11017" width="21.7109375" style="1" customWidth="1"/>
    <col min="11018" max="11018" width="0.7109375" style="1" customWidth="1"/>
    <col min="11019" max="11019" width="11.28515625" style="1" customWidth="1"/>
    <col min="11020" max="11020" width="6.28515625" style="1" customWidth="1"/>
    <col min="11021" max="11021" width="16" style="1" customWidth="1"/>
    <col min="11022" max="11022" width="14.5703125" style="1" customWidth="1"/>
    <col min="11023" max="11023" width="13.7109375" style="1" customWidth="1"/>
    <col min="11024" max="11264" width="9.140625" style="1"/>
    <col min="11265" max="11265" width="59" style="1" customWidth="1"/>
    <col min="11266" max="11266" width="11.5703125" style="1" customWidth="1"/>
    <col min="11267" max="11267" width="12" style="1" customWidth="1"/>
    <col min="11268" max="11268" width="15.85546875" style="1" customWidth="1"/>
    <col min="11269" max="11269" width="10.28515625" style="1" customWidth="1"/>
    <col min="11270" max="11270" width="12.28515625" style="1" customWidth="1"/>
    <col min="11271" max="11271" width="16.85546875" style="1" customWidth="1"/>
    <col min="11272" max="11272" width="17.28515625" style="1" customWidth="1"/>
    <col min="11273" max="11273" width="21.7109375" style="1" customWidth="1"/>
    <col min="11274" max="11274" width="0.7109375" style="1" customWidth="1"/>
    <col min="11275" max="11275" width="11.28515625" style="1" customWidth="1"/>
    <col min="11276" max="11276" width="6.28515625" style="1" customWidth="1"/>
    <col min="11277" max="11277" width="16" style="1" customWidth="1"/>
    <col min="11278" max="11278" width="14.5703125" style="1" customWidth="1"/>
    <col min="11279" max="11279" width="13.7109375" style="1" customWidth="1"/>
    <col min="11280" max="11520" width="9.140625" style="1"/>
    <col min="11521" max="11521" width="59" style="1" customWidth="1"/>
    <col min="11522" max="11522" width="11.5703125" style="1" customWidth="1"/>
    <col min="11523" max="11523" width="12" style="1" customWidth="1"/>
    <col min="11524" max="11524" width="15.85546875" style="1" customWidth="1"/>
    <col min="11525" max="11525" width="10.28515625" style="1" customWidth="1"/>
    <col min="11526" max="11526" width="12.28515625" style="1" customWidth="1"/>
    <col min="11527" max="11527" width="16.85546875" style="1" customWidth="1"/>
    <col min="11528" max="11528" width="17.28515625" style="1" customWidth="1"/>
    <col min="11529" max="11529" width="21.7109375" style="1" customWidth="1"/>
    <col min="11530" max="11530" width="0.7109375" style="1" customWidth="1"/>
    <col min="11531" max="11531" width="11.28515625" style="1" customWidth="1"/>
    <col min="11532" max="11532" width="6.28515625" style="1" customWidth="1"/>
    <col min="11533" max="11533" width="16" style="1" customWidth="1"/>
    <col min="11534" max="11534" width="14.5703125" style="1" customWidth="1"/>
    <col min="11535" max="11535" width="13.7109375" style="1" customWidth="1"/>
    <col min="11536" max="11776" width="9.140625" style="1"/>
    <col min="11777" max="11777" width="59" style="1" customWidth="1"/>
    <col min="11778" max="11778" width="11.5703125" style="1" customWidth="1"/>
    <col min="11779" max="11779" width="12" style="1" customWidth="1"/>
    <col min="11780" max="11780" width="15.85546875" style="1" customWidth="1"/>
    <col min="11781" max="11781" width="10.28515625" style="1" customWidth="1"/>
    <col min="11782" max="11782" width="12.28515625" style="1" customWidth="1"/>
    <col min="11783" max="11783" width="16.85546875" style="1" customWidth="1"/>
    <col min="11784" max="11784" width="17.28515625" style="1" customWidth="1"/>
    <col min="11785" max="11785" width="21.7109375" style="1" customWidth="1"/>
    <col min="11786" max="11786" width="0.7109375" style="1" customWidth="1"/>
    <col min="11787" max="11787" width="11.28515625" style="1" customWidth="1"/>
    <col min="11788" max="11788" width="6.28515625" style="1" customWidth="1"/>
    <col min="11789" max="11789" width="16" style="1" customWidth="1"/>
    <col min="11790" max="11790" width="14.5703125" style="1" customWidth="1"/>
    <col min="11791" max="11791" width="13.7109375" style="1" customWidth="1"/>
    <col min="11792" max="12032" width="9.140625" style="1"/>
    <col min="12033" max="12033" width="59" style="1" customWidth="1"/>
    <col min="12034" max="12034" width="11.5703125" style="1" customWidth="1"/>
    <col min="12035" max="12035" width="12" style="1" customWidth="1"/>
    <col min="12036" max="12036" width="15.85546875" style="1" customWidth="1"/>
    <col min="12037" max="12037" width="10.28515625" style="1" customWidth="1"/>
    <col min="12038" max="12038" width="12.28515625" style="1" customWidth="1"/>
    <col min="12039" max="12039" width="16.85546875" style="1" customWidth="1"/>
    <col min="12040" max="12040" width="17.28515625" style="1" customWidth="1"/>
    <col min="12041" max="12041" width="21.7109375" style="1" customWidth="1"/>
    <col min="12042" max="12042" width="0.7109375" style="1" customWidth="1"/>
    <col min="12043" max="12043" width="11.28515625" style="1" customWidth="1"/>
    <col min="12044" max="12044" width="6.28515625" style="1" customWidth="1"/>
    <col min="12045" max="12045" width="16" style="1" customWidth="1"/>
    <col min="12046" max="12046" width="14.5703125" style="1" customWidth="1"/>
    <col min="12047" max="12047" width="13.7109375" style="1" customWidth="1"/>
    <col min="12048" max="12288" width="9.140625" style="1"/>
    <col min="12289" max="12289" width="59" style="1" customWidth="1"/>
    <col min="12290" max="12290" width="11.5703125" style="1" customWidth="1"/>
    <col min="12291" max="12291" width="12" style="1" customWidth="1"/>
    <col min="12292" max="12292" width="15.85546875" style="1" customWidth="1"/>
    <col min="12293" max="12293" width="10.28515625" style="1" customWidth="1"/>
    <col min="12294" max="12294" width="12.28515625" style="1" customWidth="1"/>
    <col min="12295" max="12295" width="16.85546875" style="1" customWidth="1"/>
    <col min="12296" max="12296" width="17.28515625" style="1" customWidth="1"/>
    <col min="12297" max="12297" width="21.7109375" style="1" customWidth="1"/>
    <col min="12298" max="12298" width="0.7109375" style="1" customWidth="1"/>
    <col min="12299" max="12299" width="11.28515625" style="1" customWidth="1"/>
    <col min="12300" max="12300" width="6.28515625" style="1" customWidth="1"/>
    <col min="12301" max="12301" width="16" style="1" customWidth="1"/>
    <col min="12302" max="12302" width="14.5703125" style="1" customWidth="1"/>
    <col min="12303" max="12303" width="13.7109375" style="1" customWidth="1"/>
    <col min="12304" max="12544" width="9.140625" style="1"/>
    <col min="12545" max="12545" width="59" style="1" customWidth="1"/>
    <col min="12546" max="12546" width="11.5703125" style="1" customWidth="1"/>
    <col min="12547" max="12547" width="12" style="1" customWidth="1"/>
    <col min="12548" max="12548" width="15.85546875" style="1" customWidth="1"/>
    <col min="12549" max="12549" width="10.28515625" style="1" customWidth="1"/>
    <col min="12550" max="12550" width="12.28515625" style="1" customWidth="1"/>
    <col min="12551" max="12551" width="16.85546875" style="1" customWidth="1"/>
    <col min="12552" max="12552" width="17.28515625" style="1" customWidth="1"/>
    <col min="12553" max="12553" width="21.7109375" style="1" customWidth="1"/>
    <col min="12554" max="12554" width="0.7109375" style="1" customWidth="1"/>
    <col min="12555" max="12555" width="11.28515625" style="1" customWidth="1"/>
    <col min="12556" max="12556" width="6.28515625" style="1" customWidth="1"/>
    <col min="12557" max="12557" width="16" style="1" customWidth="1"/>
    <col min="12558" max="12558" width="14.5703125" style="1" customWidth="1"/>
    <col min="12559" max="12559" width="13.7109375" style="1" customWidth="1"/>
    <col min="12560" max="12800" width="9.140625" style="1"/>
    <col min="12801" max="12801" width="59" style="1" customWidth="1"/>
    <col min="12802" max="12802" width="11.5703125" style="1" customWidth="1"/>
    <col min="12803" max="12803" width="12" style="1" customWidth="1"/>
    <col min="12804" max="12804" width="15.85546875" style="1" customWidth="1"/>
    <col min="12805" max="12805" width="10.28515625" style="1" customWidth="1"/>
    <col min="12806" max="12806" width="12.28515625" style="1" customWidth="1"/>
    <col min="12807" max="12807" width="16.85546875" style="1" customWidth="1"/>
    <col min="12808" max="12808" width="17.28515625" style="1" customWidth="1"/>
    <col min="12809" max="12809" width="21.7109375" style="1" customWidth="1"/>
    <col min="12810" max="12810" width="0.7109375" style="1" customWidth="1"/>
    <col min="12811" max="12811" width="11.28515625" style="1" customWidth="1"/>
    <col min="12812" max="12812" width="6.28515625" style="1" customWidth="1"/>
    <col min="12813" max="12813" width="16" style="1" customWidth="1"/>
    <col min="12814" max="12814" width="14.5703125" style="1" customWidth="1"/>
    <col min="12815" max="12815" width="13.7109375" style="1" customWidth="1"/>
    <col min="12816" max="13056" width="9.140625" style="1"/>
    <col min="13057" max="13057" width="59" style="1" customWidth="1"/>
    <col min="13058" max="13058" width="11.5703125" style="1" customWidth="1"/>
    <col min="13059" max="13059" width="12" style="1" customWidth="1"/>
    <col min="13060" max="13060" width="15.85546875" style="1" customWidth="1"/>
    <col min="13061" max="13061" width="10.28515625" style="1" customWidth="1"/>
    <col min="13062" max="13062" width="12.28515625" style="1" customWidth="1"/>
    <col min="13063" max="13063" width="16.85546875" style="1" customWidth="1"/>
    <col min="13064" max="13064" width="17.28515625" style="1" customWidth="1"/>
    <col min="13065" max="13065" width="21.7109375" style="1" customWidth="1"/>
    <col min="13066" max="13066" width="0.7109375" style="1" customWidth="1"/>
    <col min="13067" max="13067" width="11.28515625" style="1" customWidth="1"/>
    <col min="13068" max="13068" width="6.28515625" style="1" customWidth="1"/>
    <col min="13069" max="13069" width="16" style="1" customWidth="1"/>
    <col min="13070" max="13070" width="14.5703125" style="1" customWidth="1"/>
    <col min="13071" max="13071" width="13.7109375" style="1" customWidth="1"/>
    <col min="13072" max="13312" width="9.140625" style="1"/>
    <col min="13313" max="13313" width="59" style="1" customWidth="1"/>
    <col min="13314" max="13314" width="11.5703125" style="1" customWidth="1"/>
    <col min="13315" max="13315" width="12" style="1" customWidth="1"/>
    <col min="13316" max="13316" width="15.85546875" style="1" customWidth="1"/>
    <col min="13317" max="13317" width="10.28515625" style="1" customWidth="1"/>
    <col min="13318" max="13318" width="12.28515625" style="1" customWidth="1"/>
    <col min="13319" max="13319" width="16.85546875" style="1" customWidth="1"/>
    <col min="13320" max="13320" width="17.28515625" style="1" customWidth="1"/>
    <col min="13321" max="13321" width="21.7109375" style="1" customWidth="1"/>
    <col min="13322" max="13322" width="0.7109375" style="1" customWidth="1"/>
    <col min="13323" max="13323" width="11.28515625" style="1" customWidth="1"/>
    <col min="13324" max="13324" width="6.28515625" style="1" customWidth="1"/>
    <col min="13325" max="13325" width="16" style="1" customWidth="1"/>
    <col min="13326" max="13326" width="14.5703125" style="1" customWidth="1"/>
    <col min="13327" max="13327" width="13.7109375" style="1" customWidth="1"/>
    <col min="13328" max="13568" width="9.140625" style="1"/>
    <col min="13569" max="13569" width="59" style="1" customWidth="1"/>
    <col min="13570" max="13570" width="11.5703125" style="1" customWidth="1"/>
    <col min="13571" max="13571" width="12" style="1" customWidth="1"/>
    <col min="13572" max="13572" width="15.85546875" style="1" customWidth="1"/>
    <col min="13573" max="13573" width="10.28515625" style="1" customWidth="1"/>
    <col min="13574" max="13574" width="12.28515625" style="1" customWidth="1"/>
    <col min="13575" max="13575" width="16.85546875" style="1" customWidth="1"/>
    <col min="13576" max="13576" width="17.28515625" style="1" customWidth="1"/>
    <col min="13577" max="13577" width="21.7109375" style="1" customWidth="1"/>
    <col min="13578" max="13578" width="0.7109375" style="1" customWidth="1"/>
    <col min="13579" max="13579" width="11.28515625" style="1" customWidth="1"/>
    <col min="13580" max="13580" width="6.28515625" style="1" customWidth="1"/>
    <col min="13581" max="13581" width="16" style="1" customWidth="1"/>
    <col min="13582" max="13582" width="14.5703125" style="1" customWidth="1"/>
    <col min="13583" max="13583" width="13.7109375" style="1" customWidth="1"/>
    <col min="13584" max="13824" width="9.140625" style="1"/>
    <col min="13825" max="13825" width="59" style="1" customWidth="1"/>
    <col min="13826" max="13826" width="11.5703125" style="1" customWidth="1"/>
    <col min="13827" max="13827" width="12" style="1" customWidth="1"/>
    <col min="13828" max="13828" width="15.85546875" style="1" customWidth="1"/>
    <col min="13829" max="13829" width="10.28515625" style="1" customWidth="1"/>
    <col min="13830" max="13830" width="12.28515625" style="1" customWidth="1"/>
    <col min="13831" max="13831" width="16.85546875" style="1" customWidth="1"/>
    <col min="13832" max="13832" width="17.28515625" style="1" customWidth="1"/>
    <col min="13833" max="13833" width="21.7109375" style="1" customWidth="1"/>
    <col min="13834" max="13834" width="0.7109375" style="1" customWidth="1"/>
    <col min="13835" max="13835" width="11.28515625" style="1" customWidth="1"/>
    <col min="13836" max="13836" width="6.28515625" style="1" customWidth="1"/>
    <col min="13837" max="13837" width="16" style="1" customWidth="1"/>
    <col min="13838" max="13838" width="14.5703125" style="1" customWidth="1"/>
    <col min="13839" max="13839" width="13.7109375" style="1" customWidth="1"/>
    <col min="13840" max="14080" width="9.140625" style="1"/>
    <col min="14081" max="14081" width="59" style="1" customWidth="1"/>
    <col min="14082" max="14082" width="11.5703125" style="1" customWidth="1"/>
    <col min="14083" max="14083" width="12" style="1" customWidth="1"/>
    <col min="14084" max="14084" width="15.85546875" style="1" customWidth="1"/>
    <col min="14085" max="14085" width="10.28515625" style="1" customWidth="1"/>
    <col min="14086" max="14086" width="12.28515625" style="1" customWidth="1"/>
    <col min="14087" max="14087" width="16.85546875" style="1" customWidth="1"/>
    <col min="14088" max="14088" width="17.28515625" style="1" customWidth="1"/>
    <col min="14089" max="14089" width="21.7109375" style="1" customWidth="1"/>
    <col min="14090" max="14090" width="0.7109375" style="1" customWidth="1"/>
    <col min="14091" max="14091" width="11.28515625" style="1" customWidth="1"/>
    <col min="14092" max="14092" width="6.28515625" style="1" customWidth="1"/>
    <col min="14093" max="14093" width="16" style="1" customWidth="1"/>
    <col min="14094" max="14094" width="14.5703125" style="1" customWidth="1"/>
    <col min="14095" max="14095" width="13.7109375" style="1" customWidth="1"/>
    <col min="14096" max="14336" width="9.140625" style="1"/>
    <col min="14337" max="14337" width="59" style="1" customWidth="1"/>
    <col min="14338" max="14338" width="11.5703125" style="1" customWidth="1"/>
    <col min="14339" max="14339" width="12" style="1" customWidth="1"/>
    <col min="14340" max="14340" width="15.85546875" style="1" customWidth="1"/>
    <col min="14341" max="14341" width="10.28515625" style="1" customWidth="1"/>
    <col min="14342" max="14342" width="12.28515625" style="1" customWidth="1"/>
    <col min="14343" max="14343" width="16.85546875" style="1" customWidth="1"/>
    <col min="14344" max="14344" width="17.28515625" style="1" customWidth="1"/>
    <col min="14345" max="14345" width="21.7109375" style="1" customWidth="1"/>
    <col min="14346" max="14346" width="0.7109375" style="1" customWidth="1"/>
    <col min="14347" max="14347" width="11.28515625" style="1" customWidth="1"/>
    <col min="14348" max="14348" width="6.28515625" style="1" customWidth="1"/>
    <col min="14349" max="14349" width="16" style="1" customWidth="1"/>
    <col min="14350" max="14350" width="14.5703125" style="1" customWidth="1"/>
    <col min="14351" max="14351" width="13.7109375" style="1" customWidth="1"/>
    <col min="14352" max="14592" width="9.140625" style="1"/>
    <col min="14593" max="14593" width="59" style="1" customWidth="1"/>
    <col min="14594" max="14594" width="11.5703125" style="1" customWidth="1"/>
    <col min="14595" max="14595" width="12" style="1" customWidth="1"/>
    <col min="14596" max="14596" width="15.85546875" style="1" customWidth="1"/>
    <col min="14597" max="14597" width="10.28515625" style="1" customWidth="1"/>
    <col min="14598" max="14598" width="12.28515625" style="1" customWidth="1"/>
    <col min="14599" max="14599" width="16.85546875" style="1" customWidth="1"/>
    <col min="14600" max="14600" width="17.28515625" style="1" customWidth="1"/>
    <col min="14601" max="14601" width="21.7109375" style="1" customWidth="1"/>
    <col min="14602" max="14602" width="0.7109375" style="1" customWidth="1"/>
    <col min="14603" max="14603" width="11.28515625" style="1" customWidth="1"/>
    <col min="14604" max="14604" width="6.28515625" style="1" customWidth="1"/>
    <col min="14605" max="14605" width="16" style="1" customWidth="1"/>
    <col min="14606" max="14606" width="14.5703125" style="1" customWidth="1"/>
    <col min="14607" max="14607" width="13.7109375" style="1" customWidth="1"/>
    <col min="14608" max="14848" width="9.140625" style="1"/>
    <col min="14849" max="14849" width="59" style="1" customWidth="1"/>
    <col min="14850" max="14850" width="11.5703125" style="1" customWidth="1"/>
    <col min="14851" max="14851" width="12" style="1" customWidth="1"/>
    <col min="14852" max="14852" width="15.85546875" style="1" customWidth="1"/>
    <col min="14853" max="14853" width="10.28515625" style="1" customWidth="1"/>
    <col min="14854" max="14854" width="12.28515625" style="1" customWidth="1"/>
    <col min="14855" max="14855" width="16.85546875" style="1" customWidth="1"/>
    <col min="14856" max="14856" width="17.28515625" style="1" customWidth="1"/>
    <col min="14857" max="14857" width="21.7109375" style="1" customWidth="1"/>
    <col min="14858" max="14858" width="0.7109375" style="1" customWidth="1"/>
    <col min="14859" max="14859" width="11.28515625" style="1" customWidth="1"/>
    <col min="14860" max="14860" width="6.28515625" style="1" customWidth="1"/>
    <col min="14861" max="14861" width="16" style="1" customWidth="1"/>
    <col min="14862" max="14862" width="14.5703125" style="1" customWidth="1"/>
    <col min="14863" max="14863" width="13.7109375" style="1" customWidth="1"/>
    <col min="14864" max="15104" width="9.140625" style="1"/>
    <col min="15105" max="15105" width="59" style="1" customWidth="1"/>
    <col min="15106" max="15106" width="11.5703125" style="1" customWidth="1"/>
    <col min="15107" max="15107" width="12" style="1" customWidth="1"/>
    <col min="15108" max="15108" width="15.85546875" style="1" customWidth="1"/>
    <col min="15109" max="15109" width="10.28515625" style="1" customWidth="1"/>
    <col min="15110" max="15110" width="12.28515625" style="1" customWidth="1"/>
    <col min="15111" max="15111" width="16.85546875" style="1" customWidth="1"/>
    <col min="15112" max="15112" width="17.28515625" style="1" customWidth="1"/>
    <col min="15113" max="15113" width="21.7109375" style="1" customWidth="1"/>
    <col min="15114" max="15114" width="0.7109375" style="1" customWidth="1"/>
    <col min="15115" max="15115" width="11.28515625" style="1" customWidth="1"/>
    <col min="15116" max="15116" width="6.28515625" style="1" customWidth="1"/>
    <col min="15117" max="15117" width="16" style="1" customWidth="1"/>
    <col min="15118" max="15118" width="14.5703125" style="1" customWidth="1"/>
    <col min="15119" max="15119" width="13.7109375" style="1" customWidth="1"/>
    <col min="15120" max="15360" width="9.140625" style="1"/>
    <col min="15361" max="15361" width="59" style="1" customWidth="1"/>
    <col min="15362" max="15362" width="11.5703125" style="1" customWidth="1"/>
    <col min="15363" max="15363" width="12" style="1" customWidth="1"/>
    <col min="15364" max="15364" width="15.85546875" style="1" customWidth="1"/>
    <col min="15365" max="15365" width="10.28515625" style="1" customWidth="1"/>
    <col min="15366" max="15366" width="12.28515625" style="1" customWidth="1"/>
    <col min="15367" max="15367" width="16.85546875" style="1" customWidth="1"/>
    <col min="15368" max="15368" width="17.28515625" style="1" customWidth="1"/>
    <col min="15369" max="15369" width="21.7109375" style="1" customWidth="1"/>
    <col min="15370" max="15370" width="0.7109375" style="1" customWidth="1"/>
    <col min="15371" max="15371" width="11.28515625" style="1" customWidth="1"/>
    <col min="15372" max="15372" width="6.28515625" style="1" customWidth="1"/>
    <col min="15373" max="15373" width="16" style="1" customWidth="1"/>
    <col min="15374" max="15374" width="14.5703125" style="1" customWidth="1"/>
    <col min="15375" max="15375" width="13.7109375" style="1" customWidth="1"/>
    <col min="15376" max="15616" width="9.140625" style="1"/>
    <col min="15617" max="15617" width="59" style="1" customWidth="1"/>
    <col min="15618" max="15618" width="11.5703125" style="1" customWidth="1"/>
    <col min="15619" max="15619" width="12" style="1" customWidth="1"/>
    <col min="15620" max="15620" width="15.85546875" style="1" customWidth="1"/>
    <col min="15621" max="15621" width="10.28515625" style="1" customWidth="1"/>
    <col min="15622" max="15622" width="12.28515625" style="1" customWidth="1"/>
    <col min="15623" max="15623" width="16.85546875" style="1" customWidth="1"/>
    <col min="15624" max="15624" width="17.28515625" style="1" customWidth="1"/>
    <col min="15625" max="15625" width="21.7109375" style="1" customWidth="1"/>
    <col min="15626" max="15626" width="0.7109375" style="1" customWidth="1"/>
    <col min="15627" max="15627" width="11.28515625" style="1" customWidth="1"/>
    <col min="15628" max="15628" width="6.28515625" style="1" customWidth="1"/>
    <col min="15629" max="15629" width="16" style="1" customWidth="1"/>
    <col min="15630" max="15630" width="14.5703125" style="1" customWidth="1"/>
    <col min="15631" max="15631" width="13.7109375" style="1" customWidth="1"/>
    <col min="15632" max="15872" width="9.140625" style="1"/>
    <col min="15873" max="15873" width="59" style="1" customWidth="1"/>
    <col min="15874" max="15874" width="11.5703125" style="1" customWidth="1"/>
    <col min="15875" max="15875" width="12" style="1" customWidth="1"/>
    <col min="15876" max="15876" width="15.85546875" style="1" customWidth="1"/>
    <col min="15877" max="15877" width="10.28515625" style="1" customWidth="1"/>
    <col min="15878" max="15878" width="12.28515625" style="1" customWidth="1"/>
    <col min="15879" max="15879" width="16.85546875" style="1" customWidth="1"/>
    <col min="15880" max="15880" width="17.28515625" style="1" customWidth="1"/>
    <col min="15881" max="15881" width="21.7109375" style="1" customWidth="1"/>
    <col min="15882" max="15882" width="0.7109375" style="1" customWidth="1"/>
    <col min="15883" max="15883" width="11.28515625" style="1" customWidth="1"/>
    <col min="15884" max="15884" width="6.28515625" style="1" customWidth="1"/>
    <col min="15885" max="15885" width="16" style="1" customWidth="1"/>
    <col min="15886" max="15886" width="14.5703125" style="1" customWidth="1"/>
    <col min="15887" max="15887" width="13.7109375" style="1" customWidth="1"/>
    <col min="15888" max="16128" width="9.140625" style="1"/>
    <col min="16129" max="16129" width="59" style="1" customWidth="1"/>
    <col min="16130" max="16130" width="11.5703125" style="1" customWidth="1"/>
    <col min="16131" max="16131" width="12" style="1" customWidth="1"/>
    <col min="16132" max="16132" width="15.85546875" style="1" customWidth="1"/>
    <col min="16133" max="16133" width="10.28515625" style="1" customWidth="1"/>
    <col min="16134" max="16134" width="12.28515625" style="1" customWidth="1"/>
    <col min="16135" max="16135" width="16.85546875" style="1" customWidth="1"/>
    <col min="16136" max="16136" width="17.28515625" style="1" customWidth="1"/>
    <col min="16137" max="16137" width="21.7109375" style="1" customWidth="1"/>
    <col min="16138" max="16138" width="0.7109375" style="1" customWidth="1"/>
    <col min="16139" max="16139" width="11.28515625" style="1" customWidth="1"/>
    <col min="16140" max="16140" width="6.28515625" style="1" customWidth="1"/>
    <col min="16141" max="16141" width="16" style="1" customWidth="1"/>
    <col min="16142" max="16142" width="14.5703125" style="1" customWidth="1"/>
    <col min="16143" max="16143" width="13.7109375" style="1" customWidth="1"/>
    <col min="16144" max="16384" width="9.140625" style="1"/>
  </cols>
  <sheetData>
    <row r="1" spans="1:13" ht="18.75">
      <c r="E1" s="4" t="s">
        <v>0</v>
      </c>
      <c r="F1" s="4"/>
      <c r="H1" s="6"/>
    </row>
    <row r="2" spans="1:13" ht="59.45" customHeight="1">
      <c r="E2" s="146" t="s">
        <v>50</v>
      </c>
      <c r="F2" s="146"/>
      <c r="G2" s="146"/>
      <c r="H2" s="146"/>
    </row>
    <row r="3" spans="1:13" ht="18.75">
      <c r="A3" s="83"/>
      <c r="E3" s="147" t="s">
        <v>51</v>
      </c>
      <c r="F3" s="147"/>
      <c r="G3" s="147"/>
      <c r="H3" s="147"/>
    </row>
    <row r="4" spans="1:13" ht="18.75">
      <c r="E4" s="147" t="s">
        <v>68</v>
      </c>
      <c r="F4" s="147"/>
      <c r="G4" s="147"/>
      <c r="H4" s="147"/>
    </row>
    <row r="5" spans="1:13" ht="18.75">
      <c r="F5" s="8"/>
      <c r="G5" s="9"/>
      <c r="H5" s="6"/>
    </row>
    <row r="6" spans="1:13" ht="18.75">
      <c r="F6" s="2" t="s">
        <v>2</v>
      </c>
      <c r="G6" s="10"/>
      <c r="H6" s="6"/>
    </row>
    <row r="7" spans="1:13" ht="96" customHeight="1">
      <c r="E7" s="148" t="s">
        <v>67</v>
      </c>
      <c r="F7" s="148"/>
      <c r="G7" s="148"/>
      <c r="H7" s="148"/>
      <c r="I7" s="148"/>
    </row>
    <row r="8" spans="1:13" ht="21.6" customHeight="1">
      <c r="A8" s="149" t="s">
        <v>3</v>
      </c>
      <c r="B8" s="149"/>
      <c r="C8" s="149"/>
      <c r="D8" s="149"/>
      <c r="E8" s="149"/>
      <c r="F8" s="149"/>
      <c r="G8" s="149"/>
      <c r="H8" s="149"/>
      <c r="I8" s="149"/>
    </row>
    <row r="9" spans="1:13" ht="18.75">
      <c r="A9" s="8"/>
      <c r="B9" s="8"/>
      <c r="C9" s="8"/>
      <c r="D9" s="8"/>
      <c r="E9" s="8"/>
      <c r="F9" s="8"/>
      <c r="G9" s="11"/>
    </row>
    <row r="10" spans="1:13" ht="57" customHeight="1">
      <c r="A10" s="145" t="s">
        <v>44</v>
      </c>
      <c r="B10" s="145"/>
      <c r="C10" s="145"/>
      <c r="D10" s="145"/>
      <c r="E10" s="145"/>
      <c r="F10" s="145"/>
      <c r="G10" s="145"/>
      <c r="H10" s="145"/>
      <c r="I10" s="145"/>
    </row>
    <row r="11" spans="1:13">
      <c r="F11" s="12"/>
      <c r="G11" s="13"/>
    </row>
    <row r="12" spans="1:13" ht="20.25">
      <c r="A12" s="14" t="s">
        <v>4</v>
      </c>
      <c r="B12" s="150" t="s">
        <v>5</v>
      </c>
      <c r="C12" s="150"/>
      <c r="D12" s="150"/>
      <c r="E12" s="150"/>
      <c r="F12" s="150"/>
      <c r="G12" s="150"/>
      <c r="H12" s="150"/>
      <c r="I12" s="150"/>
    </row>
    <row r="13" spans="1:13" ht="20.25">
      <c r="A13" s="14"/>
      <c r="B13" s="15"/>
      <c r="C13" s="15"/>
      <c r="D13" s="15"/>
      <c r="E13" s="15"/>
      <c r="F13" s="15"/>
      <c r="G13" s="15"/>
    </row>
    <row r="14" spans="1:13" ht="42" customHeight="1">
      <c r="A14" s="14" t="s">
        <v>6</v>
      </c>
      <c r="B14" s="151" t="s">
        <v>69</v>
      </c>
      <c r="C14" s="151"/>
      <c r="D14" s="151"/>
      <c r="E14" s="151"/>
      <c r="F14" s="151"/>
      <c r="G14" s="151"/>
      <c r="H14" s="151"/>
      <c r="I14" s="151"/>
    </row>
    <row r="15" spans="1:13" ht="20.25">
      <c r="A15" s="14" t="s">
        <v>7</v>
      </c>
      <c r="B15" s="16" t="s">
        <v>8</v>
      </c>
      <c r="C15" s="16"/>
      <c r="D15" s="143"/>
      <c r="E15" s="143"/>
      <c r="F15" s="143"/>
      <c r="G15" s="18"/>
      <c r="H15" s="19"/>
      <c r="I15" s="19"/>
      <c r="L15" s="7"/>
      <c r="M15" s="7"/>
    </row>
    <row r="16" spans="1:13" ht="16.5" thickBot="1">
      <c r="A16" s="1" t="s">
        <v>9</v>
      </c>
      <c r="F16" s="12"/>
      <c r="G16" s="13"/>
      <c r="K16" s="13"/>
      <c r="L16" s="7"/>
      <c r="M16" s="7"/>
    </row>
    <row r="17" spans="1:13" s="20" customFormat="1" ht="19.5" thickBot="1">
      <c r="A17" s="152" t="s">
        <v>10</v>
      </c>
      <c r="B17" s="154" t="s">
        <v>11</v>
      </c>
      <c r="C17" s="155"/>
      <c r="D17" s="155"/>
      <c r="E17" s="155"/>
      <c r="F17" s="152" t="s">
        <v>12</v>
      </c>
      <c r="G17" s="156" t="s">
        <v>13</v>
      </c>
      <c r="H17" s="157"/>
      <c r="I17" s="158"/>
    </row>
    <row r="18" spans="1:13" s="20" customFormat="1" ht="64.5" thickBot="1">
      <c r="A18" s="153"/>
      <c r="B18" s="21" t="s">
        <v>14</v>
      </c>
      <c r="C18" s="22" t="s">
        <v>15</v>
      </c>
      <c r="D18" s="22" t="s">
        <v>16</v>
      </c>
      <c r="E18" s="22" t="s">
        <v>17</v>
      </c>
      <c r="F18" s="153"/>
      <c r="G18" s="23" t="s">
        <v>18</v>
      </c>
      <c r="H18" s="23" t="s">
        <v>19</v>
      </c>
      <c r="I18" s="23" t="s">
        <v>45</v>
      </c>
    </row>
    <row r="19" spans="1:13" s="28" customFormat="1" ht="12.75">
      <c r="A19" s="24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6">
        <v>8</v>
      </c>
      <c r="I19" s="27">
        <v>9</v>
      </c>
    </row>
    <row r="20" spans="1:13" s="28" customFormat="1" ht="19.5">
      <c r="A20" s="159" t="s">
        <v>20</v>
      </c>
      <c r="B20" s="160"/>
      <c r="C20" s="160"/>
      <c r="D20" s="160"/>
      <c r="E20" s="160"/>
      <c r="F20" s="160"/>
      <c r="G20" s="29">
        <f>G21+G48</f>
        <v>2548422.04</v>
      </c>
      <c r="H20" s="29">
        <f>H21+H48+H57</f>
        <v>707130</v>
      </c>
      <c r="I20" s="29">
        <f>I21+I48+I57</f>
        <v>691607</v>
      </c>
    </row>
    <row r="21" spans="1:13" s="20" customFormat="1" ht="20.25">
      <c r="A21" s="161" t="s">
        <v>5</v>
      </c>
      <c r="B21" s="162"/>
      <c r="C21" s="162"/>
      <c r="D21" s="162"/>
      <c r="E21" s="162"/>
      <c r="F21" s="162"/>
      <c r="G21" s="29">
        <f>G22+G23+G24+G25+G26+G27+G29+G30+G31+G32+G33+G34+G35+G36+G37+G39+G40+G41+G43+G44+G28+G45+G42+G46+G38</f>
        <v>2007649.04</v>
      </c>
      <c r="H21" s="29">
        <f>SUM(H22:H47)</f>
        <v>542120</v>
      </c>
      <c r="I21" s="29">
        <f>SUM(I22:I47)</f>
        <v>514767</v>
      </c>
      <c r="K21" s="30"/>
      <c r="M21" s="30">
        <f>M22+M24</f>
        <v>845270</v>
      </c>
    </row>
    <row r="22" spans="1:13" ht="31.5">
      <c r="A22" s="31" t="s">
        <v>5</v>
      </c>
      <c r="B22" s="32">
        <v>1</v>
      </c>
      <c r="C22" s="70">
        <v>102</v>
      </c>
      <c r="D22" s="71" t="s">
        <v>21</v>
      </c>
      <c r="E22" s="32">
        <v>121</v>
      </c>
      <c r="F22" s="72" t="s">
        <v>22</v>
      </c>
      <c r="G22" s="73">
        <f>135000+67000</f>
        <v>202000</v>
      </c>
      <c r="H22" s="73">
        <v>100000</v>
      </c>
      <c r="I22" s="73">
        <v>100000</v>
      </c>
      <c r="M22" s="7">
        <f>G22+G23</f>
        <v>271000</v>
      </c>
    </row>
    <row r="23" spans="1:13" ht="31.5">
      <c r="A23" s="31" t="s">
        <v>5</v>
      </c>
      <c r="B23" s="32">
        <v>1</v>
      </c>
      <c r="C23" s="70">
        <v>102</v>
      </c>
      <c r="D23" s="71" t="s">
        <v>21</v>
      </c>
      <c r="E23" s="32">
        <v>129</v>
      </c>
      <c r="F23" s="72" t="s">
        <v>22</v>
      </c>
      <c r="G23" s="73">
        <f>50000+19000</f>
        <v>69000</v>
      </c>
      <c r="H23" s="73">
        <v>50000</v>
      </c>
      <c r="I23" s="73">
        <v>50000</v>
      </c>
    </row>
    <row r="24" spans="1:13" ht="31.5">
      <c r="A24" s="31" t="s">
        <v>5</v>
      </c>
      <c r="B24" s="32">
        <v>1</v>
      </c>
      <c r="C24" s="70">
        <v>104</v>
      </c>
      <c r="D24" s="71" t="s">
        <v>23</v>
      </c>
      <c r="E24" s="32">
        <v>121</v>
      </c>
      <c r="F24" s="72" t="s">
        <v>22</v>
      </c>
      <c r="G24" s="73">
        <f>260270+164000</f>
        <v>424270</v>
      </c>
      <c r="H24" s="73">
        <v>184710</v>
      </c>
      <c r="I24" s="73">
        <v>170363</v>
      </c>
      <c r="K24" s="7"/>
      <c r="M24" s="7">
        <f>G24+G25</f>
        <v>574270</v>
      </c>
    </row>
    <row r="25" spans="1:13" ht="31.5">
      <c r="A25" s="31" t="s">
        <v>5</v>
      </c>
      <c r="B25" s="32">
        <v>1</v>
      </c>
      <c r="C25" s="70">
        <v>104</v>
      </c>
      <c r="D25" s="71" t="s">
        <v>23</v>
      </c>
      <c r="E25" s="32">
        <v>129</v>
      </c>
      <c r="F25" s="72" t="s">
        <v>22</v>
      </c>
      <c r="G25" s="73">
        <f>100000+50000</f>
        <v>150000</v>
      </c>
      <c r="H25" s="73">
        <v>50000</v>
      </c>
      <c r="I25" s="73">
        <v>50000</v>
      </c>
    </row>
    <row r="26" spans="1:13" ht="31.5">
      <c r="A26" s="31" t="s">
        <v>5</v>
      </c>
      <c r="B26" s="32">
        <v>1</v>
      </c>
      <c r="C26" s="70">
        <v>104</v>
      </c>
      <c r="D26" s="71" t="s">
        <v>23</v>
      </c>
      <c r="E26" s="32">
        <v>244</v>
      </c>
      <c r="F26" s="72" t="s">
        <v>22</v>
      </c>
      <c r="G26" s="73">
        <v>0</v>
      </c>
      <c r="H26" s="73">
        <v>0</v>
      </c>
      <c r="I26" s="73">
        <v>0</v>
      </c>
    </row>
    <row r="27" spans="1:13" ht="31.5">
      <c r="A27" s="31" t="s">
        <v>5</v>
      </c>
      <c r="B27" s="32">
        <v>1</v>
      </c>
      <c r="C27" s="70">
        <v>104</v>
      </c>
      <c r="D27" s="71" t="s">
        <v>23</v>
      </c>
      <c r="E27" s="32">
        <v>853</v>
      </c>
      <c r="F27" s="72" t="s">
        <v>22</v>
      </c>
      <c r="G27" s="73">
        <v>5195</v>
      </c>
      <c r="H27" s="73">
        <v>5000</v>
      </c>
      <c r="I27" s="73">
        <v>2520</v>
      </c>
    </row>
    <row r="28" spans="1:13" ht="31.5">
      <c r="A28" s="31" t="s">
        <v>5</v>
      </c>
      <c r="B28" s="32">
        <v>1</v>
      </c>
      <c r="C28" s="70">
        <v>107</v>
      </c>
      <c r="D28" s="71" t="s">
        <v>24</v>
      </c>
      <c r="E28" s="32">
        <v>853</v>
      </c>
      <c r="F28" s="72" t="s">
        <v>22</v>
      </c>
      <c r="G28" s="73">
        <v>0</v>
      </c>
      <c r="H28" s="73">
        <v>0</v>
      </c>
      <c r="I28" s="73">
        <v>0</v>
      </c>
    </row>
    <row r="29" spans="1:13" ht="31.5">
      <c r="A29" s="31" t="s">
        <v>5</v>
      </c>
      <c r="B29" s="32">
        <v>1</v>
      </c>
      <c r="C29" s="70">
        <v>113</v>
      </c>
      <c r="D29" s="71" t="s">
        <v>25</v>
      </c>
      <c r="E29" s="32">
        <v>242</v>
      </c>
      <c r="F29" s="72" t="s">
        <v>22</v>
      </c>
      <c r="G29" s="73">
        <v>0</v>
      </c>
      <c r="H29" s="73">
        <v>0</v>
      </c>
      <c r="I29" s="73">
        <v>0</v>
      </c>
      <c r="M29" s="7"/>
    </row>
    <row r="30" spans="1:13" ht="31.5">
      <c r="A30" s="31" t="s">
        <v>5</v>
      </c>
      <c r="B30" s="32">
        <v>1</v>
      </c>
      <c r="C30" s="70">
        <v>113</v>
      </c>
      <c r="D30" s="71" t="s">
        <v>25</v>
      </c>
      <c r="E30" s="32">
        <v>244</v>
      </c>
      <c r="F30" s="72" t="s">
        <v>22</v>
      </c>
      <c r="G30" s="73">
        <f>6000+8000+8400+12000+5000+6730+12250+43549.04</f>
        <v>101929.04000000001</v>
      </c>
      <c r="H30" s="73">
        <v>0</v>
      </c>
      <c r="I30" s="73">
        <v>0</v>
      </c>
      <c r="L30" s="7"/>
      <c r="M30" s="7">
        <f>G30+G31</f>
        <v>151529.04</v>
      </c>
    </row>
    <row r="31" spans="1:13" ht="31.5">
      <c r="A31" s="31" t="s">
        <v>5</v>
      </c>
      <c r="B31" s="32">
        <v>1</v>
      </c>
      <c r="C31" s="70">
        <v>113</v>
      </c>
      <c r="D31" s="71" t="s">
        <v>25</v>
      </c>
      <c r="E31" s="32">
        <v>247</v>
      </c>
      <c r="F31" s="72" t="s">
        <v>22</v>
      </c>
      <c r="G31" s="73">
        <f>39000+5000+600+5000</f>
        <v>49600</v>
      </c>
      <c r="H31" s="73">
        <v>20000</v>
      </c>
      <c r="I31" s="73">
        <v>20000</v>
      </c>
    </row>
    <row r="32" spans="1:13" ht="31.5">
      <c r="A32" s="31" t="s">
        <v>5</v>
      </c>
      <c r="B32" s="32">
        <v>1</v>
      </c>
      <c r="C32" s="70">
        <v>113</v>
      </c>
      <c r="D32" s="71" t="s">
        <v>26</v>
      </c>
      <c r="E32" s="32">
        <v>540</v>
      </c>
      <c r="F32" s="72" t="s">
        <v>22</v>
      </c>
      <c r="G32" s="73">
        <f>6987+259</f>
        <v>7246</v>
      </c>
      <c r="H32" s="73">
        <v>0</v>
      </c>
      <c r="I32" s="73">
        <v>0</v>
      </c>
    </row>
    <row r="33" spans="1:13" ht="31.5">
      <c r="A33" s="31" t="s">
        <v>5</v>
      </c>
      <c r="B33" s="32">
        <v>1</v>
      </c>
      <c r="C33" s="70">
        <v>113</v>
      </c>
      <c r="D33" s="71" t="s">
        <v>27</v>
      </c>
      <c r="E33" s="32">
        <v>244</v>
      </c>
      <c r="F33" s="72" t="s">
        <v>22</v>
      </c>
      <c r="G33" s="73">
        <f>18000+9000+21200</f>
        <v>48200</v>
      </c>
      <c r="H33" s="73">
        <v>18000</v>
      </c>
      <c r="I33" s="73">
        <v>8000</v>
      </c>
    </row>
    <row r="34" spans="1:13" ht="31.5">
      <c r="A34" s="31" t="s">
        <v>5</v>
      </c>
      <c r="B34" s="32">
        <v>1</v>
      </c>
      <c r="C34" s="70">
        <v>113</v>
      </c>
      <c r="D34" s="71" t="s">
        <v>27</v>
      </c>
      <c r="E34" s="32">
        <v>831</v>
      </c>
      <c r="F34" s="72" t="s">
        <v>22</v>
      </c>
      <c r="G34" s="73">
        <v>10000</v>
      </c>
      <c r="H34" s="73">
        <v>0</v>
      </c>
      <c r="I34" s="73">
        <v>0</v>
      </c>
      <c r="K34" s="7"/>
    </row>
    <row r="35" spans="1:13" ht="31.5">
      <c r="A35" s="31" t="s">
        <v>5</v>
      </c>
      <c r="B35" s="32">
        <v>1</v>
      </c>
      <c r="C35" s="70">
        <v>113</v>
      </c>
      <c r="D35" s="71" t="s">
        <v>27</v>
      </c>
      <c r="E35" s="32">
        <v>851</v>
      </c>
      <c r="F35" s="72" t="s">
        <v>22</v>
      </c>
      <c r="G35" s="73">
        <f>40000+5000</f>
        <v>45000</v>
      </c>
      <c r="H35" s="73">
        <v>5000</v>
      </c>
      <c r="I35" s="73">
        <v>5000</v>
      </c>
    </row>
    <row r="36" spans="1:13" ht="31.5">
      <c r="A36" s="31" t="s">
        <v>5</v>
      </c>
      <c r="B36" s="32">
        <v>1</v>
      </c>
      <c r="C36" s="70">
        <v>113</v>
      </c>
      <c r="D36" s="71" t="s">
        <v>27</v>
      </c>
      <c r="E36" s="32">
        <v>852</v>
      </c>
      <c r="F36" s="72" t="s">
        <v>22</v>
      </c>
      <c r="G36" s="73">
        <v>5000</v>
      </c>
      <c r="H36" s="73">
        <v>0</v>
      </c>
      <c r="I36" s="73">
        <v>0</v>
      </c>
      <c r="L36" s="7"/>
      <c r="M36" s="7">
        <f>G35+G36+G37+G34</f>
        <v>65000</v>
      </c>
    </row>
    <row r="37" spans="1:13" ht="31.5">
      <c r="A37" s="31" t="s">
        <v>5</v>
      </c>
      <c r="B37" s="32">
        <v>1</v>
      </c>
      <c r="C37" s="70">
        <v>113</v>
      </c>
      <c r="D37" s="71" t="s">
        <v>27</v>
      </c>
      <c r="E37" s="32">
        <v>853</v>
      </c>
      <c r="F37" s="72" t="s">
        <v>22</v>
      </c>
      <c r="G37" s="73">
        <v>5000</v>
      </c>
      <c r="H37" s="73">
        <v>0</v>
      </c>
      <c r="I37" s="73">
        <v>0</v>
      </c>
      <c r="L37" s="7"/>
    </row>
    <row r="38" spans="1:13" ht="27.6" customHeight="1">
      <c r="A38" s="31" t="s">
        <v>5</v>
      </c>
      <c r="B38" s="32">
        <v>1</v>
      </c>
      <c r="C38" s="70">
        <v>113</v>
      </c>
      <c r="D38" s="71" t="s">
        <v>27</v>
      </c>
      <c r="E38" s="32">
        <v>870</v>
      </c>
      <c r="F38" s="72" t="s">
        <v>22</v>
      </c>
      <c r="G38" s="73">
        <v>625739</v>
      </c>
      <c r="H38" s="73">
        <v>0</v>
      </c>
      <c r="I38" s="73">
        <v>0</v>
      </c>
      <c r="L38" s="7"/>
      <c r="M38" s="1" t="s">
        <v>66</v>
      </c>
    </row>
    <row r="39" spans="1:13" ht="31.5">
      <c r="A39" s="31" t="s">
        <v>5</v>
      </c>
      <c r="B39" s="32">
        <v>1</v>
      </c>
      <c r="C39" s="70">
        <v>113</v>
      </c>
      <c r="D39" s="71" t="s">
        <v>28</v>
      </c>
      <c r="E39" s="32">
        <v>244</v>
      </c>
      <c r="F39" s="72" t="s">
        <v>22</v>
      </c>
      <c r="G39" s="73">
        <v>30000</v>
      </c>
      <c r="H39" s="73">
        <v>3862</v>
      </c>
      <c r="I39" s="73">
        <v>0</v>
      </c>
      <c r="L39" s="7"/>
    </row>
    <row r="40" spans="1:13" ht="31.5">
      <c r="A40" s="31" t="s">
        <v>5</v>
      </c>
      <c r="B40" s="32">
        <v>1</v>
      </c>
      <c r="C40" s="70">
        <v>203</v>
      </c>
      <c r="D40" s="71" t="s">
        <v>29</v>
      </c>
      <c r="E40" s="32">
        <v>121</v>
      </c>
      <c r="F40" s="72" t="s">
        <v>22</v>
      </c>
      <c r="G40" s="73">
        <f>83340-6525.68</f>
        <v>76814.320000000007</v>
      </c>
      <c r="H40" s="73">
        <v>83340</v>
      </c>
      <c r="I40" s="73">
        <v>83340</v>
      </c>
    </row>
    <row r="41" spans="1:13" ht="31.5">
      <c r="A41" s="31" t="s">
        <v>5</v>
      </c>
      <c r="B41" s="32">
        <v>1</v>
      </c>
      <c r="C41" s="70">
        <v>203</v>
      </c>
      <c r="D41" s="71" t="s">
        <v>29</v>
      </c>
      <c r="E41" s="32">
        <v>129</v>
      </c>
      <c r="F41" s="72" t="s">
        <v>22</v>
      </c>
      <c r="G41" s="73">
        <f>9130+6525.68</f>
        <v>15655.68</v>
      </c>
      <c r="H41" s="73">
        <v>12208</v>
      </c>
      <c r="I41" s="73">
        <v>15544</v>
      </c>
      <c r="M41" s="7">
        <f>G40+G41</f>
        <v>92470</v>
      </c>
    </row>
    <row r="42" spans="1:13" ht="31.5">
      <c r="A42" s="31" t="s">
        <v>5</v>
      </c>
      <c r="B42" s="32">
        <v>1</v>
      </c>
      <c r="C42" s="70">
        <v>310</v>
      </c>
      <c r="D42" s="71" t="s">
        <v>30</v>
      </c>
      <c r="E42" s="32">
        <v>244</v>
      </c>
      <c r="F42" s="72" t="s">
        <v>22</v>
      </c>
      <c r="G42" s="73">
        <v>1000</v>
      </c>
      <c r="H42" s="73">
        <v>0</v>
      </c>
      <c r="I42" s="73">
        <v>0</v>
      </c>
    </row>
    <row r="43" spans="1:13" ht="31.5">
      <c r="A43" s="31" t="s">
        <v>5</v>
      </c>
      <c r="B43" s="32">
        <v>1</v>
      </c>
      <c r="C43" s="70">
        <v>412</v>
      </c>
      <c r="D43" s="71" t="s">
        <v>31</v>
      </c>
      <c r="E43" s="32">
        <v>244</v>
      </c>
      <c r="F43" s="72" t="s">
        <v>22</v>
      </c>
      <c r="G43" s="73">
        <v>7000</v>
      </c>
      <c r="H43" s="73">
        <v>0</v>
      </c>
      <c r="I43" s="73">
        <v>0</v>
      </c>
    </row>
    <row r="44" spans="1:13" ht="31.5">
      <c r="A44" s="31" t="s">
        <v>5</v>
      </c>
      <c r="B44" s="32">
        <v>1</v>
      </c>
      <c r="C44" s="70">
        <v>503</v>
      </c>
      <c r="D44" s="71" t="s">
        <v>32</v>
      </c>
      <c r="E44" s="32">
        <v>247</v>
      </c>
      <c r="F44" s="72" t="s">
        <v>22</v>
      </c>
      <c r="G44" s="73">
        <f>60000+45000</f>
        <v>105000</v>
      </c>
      <c r="H44" s="73">
        <v>0</v>
      </c>
      <c r="I44" s="73">
        <v>0</v>
      </c>
    </row>
    <row r="45" spans="1:13" ht="31.5">
      <c r="A45" s="31" t="s">
        <v>5</v>
      </c>
      <c r="B45" s="32">
        <v>1</v>
      </c>
      <c r="C45" s="70">
        <v>503</v>
      </c>
      <c r="D45" s="71" t="s">
        <v>33</v>
      </c>
      <c r="E45" s="32">
        <v>244</v>
      </c>
      <c r="F45" s="72" t="s">
        <v>22</v>
      </c>
      <c r="G45" s="73">
        <v>0</v>
      </c>
      <c r="H45" s="73">
        <v>0</v>
      </c>
      <c r="I45" s="73">
        <v>0</v>
      </c>
    </row>
    <row r="46" spans="1:13" ht="31.5">
      <c r="A46" s="54" t="s">
        <v>5</v>
      </c>
      <c r="B46" s="55">
        <v>1</v>
      </c>
      <c r="C46" s="56">
        <v>1001</v>
      </c>
      <c r="D46" s="57" t="s">
        <v>34</v>
      </c>
      <c r="E46" s="55">
        <v>312</v>
      </c>
      <c r="F46" s="58" t="s">
        <v>22</v>
      </c>
      <c r="G46" s="144">
        <v>24000</v>
      </c>
      <c r="H46" s="144">
        <v>10000</v>
      </c>
      <c r="I46" s="144">
        <v>10000</v>
      </c>
    </row>
    <row r="47" spans="1:13" ht="16.5" thickBot="1">
      <c r="A47" s="60"/>
      <c r="B47" s="61"/>
      <c r="C47" s="62"/>
      <c r="D47" s="63"/>
      <c r="E47" s="61"/>
      <c r="F47" s="64"/>
      <c r="G47" s="65"/>
      <c r="H47" s="65"/>
      <c r="I47" s="65"/>
      <c r="K47" s="7"/>
    </row>
    <row r="48" spans="1:13" s="20" customFormat="1" ht="20.25">
      <c r="A48" s="163" t="s">
        <v>35</v>
      </c>
      <c r="B48" s="164"/>
      <c r="C48" s="164"/>
      <c r="D48" s="164"/>
      <c r="E48" s="164"/>
      <c r="F48" s="164"/>
      <c r="G48" s="66">
        <f>SUM(G49:G55)</f>
        <v>540773</v>
      </c>
      <c r="H48" s="66">
        <f>SUM(H49:H55)</f>
        <v>149720</v>
      </c>
      <c r="I48" s="67">
        <f>SUM(I49:I55)</f>
        <v>147203</v>
      </c>
      <c r="M48" s="137">
        <f>M50+M52</f>
        <v>462684</v>
      </c>
    </row>
    <row r="49" spans="1:14">
      <c r="A49" s="68" t="s">
        <v>36</v>
      </c>
      <c r="B49" s="32">
        <v>5</v>
      </c>
      <c r="C49" s="70">
        <v>801</v>
      </c>
      <c r="D49" s="71" t="s">
        <v>37</v>
      </c>
      <c r="E49" s="32">
        <v>111</v>
      </c>
      <c r="F49" s="72" t="s">
        <v>22</v>
      </c>
      <c r="G49" s="73">
        <v>90000</v>
      </c>
      <c r="H49" s="73">
        <v>0</v>
      </c>
      <c r="I49" s="74">
        <v>0</v>
      </c>
      <c r="K49" s="7"/>
    </row>
    <row r="50" spans="1:14">
      <c r="A50" s="68" t="s">
        <v>36</v>
      </c>
      <c r="B50" s="32">
        <v>5</v>
      </c>
      <c r="C50" s="70">
        <v>801</v>
      </c>
      <c r="D50" s="71" t="s">
        <v>37</v>
      </c>
      <c r="E50" s="32">
        <v>119</v>
      </c>
      <c r="F50" s="72" t="s">
        <v>22</v>
      </c>
      <c r="G50" s="73">
        <v>25621</v>
      </c>
      <c r="H50" s="73">
        <v>0</v>
      </c>
      <c r="I50" s="74">
        <v>0</v>
      </c>
      <c r="M50" s="7">
        <f>G49+G50</f>
        <v>115621</v>
      </c>
    </row>
    <row r="51" spans="1:14">
      <c r="A51" s="68" t="s">
        <v>36</v>
      </c>
      <c r="B51" s="32">
        <v>5</v>
      </c>
      <c r="C51" s="70">
        <v>801</v>
      </c>
      <c r="D51" s="71" t="s">
        <v>38</v>
      </c>
      <c r="E51" s="32">
        <v>111</v>
      </c>
      <c r="F51" s="72" t="s">
        <v>22</v>
      </c>
      <c r="G51" s="73">
        <f>329880-75000</f>
        <v>254880</v>
      </c>
      <c r="H51" s="73">
        <v>90000</v>
      </c>
      <c r="I51" s="74">
        <v>87000</v>
      </c>
    </row>
    <row r="52" spans="1:14">
      <c r="A52" s="68" t="s">
        <v>36</v>
      </c>
      <c r="B52" s="32">
        <v>5</v>
      </c>
      <c r="C52" s="70">
        <v>801</v>
      </c>
      <c r="D52" s="71" t="s">
        <v>38</v>
      </c>
      <c r="E52" s="32">
        <v>119</v>
      </c>
      <c r="F52" s="72" t="s">
        <v>22</v>
      </c>
      <c r="G52" s="73">
        <f>101183-9000</f>
        <v>92183</v>
      </c>
      <c r="H52" s="73">
        <v>28720</v>
      </c>
      <c r="I52" s="74">
        <v>27012</v>
      </c>
      <c r="K52" s="7"/>
      <c r="M52" s="7">
        <f>G51+G52</f>
        <v>347063</v>
      </c>
      <c r="N52" s="7"/>
    </row>
    <row r="53" spans="1:14">
      <c r="A53" s="68" t="s">
        <v>36</v>
      </c>
      <c r="B53" s="32">
        <v>5</v>
      </c>
      <c r="C53" s="70">
        <v>801</v>
      </c>
      <c r="D53" s="71" t="s">
        <v>39</v>
      </c>
      <c r="E53" s="32">
        <v>244</v>
      </c>
      <c r="F53" s="72" t="s">
        <v>22</v>
      </c>
      <c r="G53" s="73">
        <f>9000+6000+6000</f>
        <v>21000</v>
      </c>
      <c r="H53" s="73">
        <v>0</v>
      </c>
      <c r="I53" s="74">
        <v>0</v>
      </c>
      <c r="K53" s="7"/>
    </row>
    <row r="54" spans="1:14">
      <c r="A54" s="68" t="s">
        <v>36</v>
      </c>
      <c r="B54" s="32">
        <v>5</v>
      </c>
      <c r="C54" s="70">
        <v>801</v>
      </c>
      <c r="D54" s="71" t="s">
        <v>39</v>
      </c>
      <c r="E54" s="32">
        <v>247</v>
      </c>
      <c r="F54" s="72" t="s">
        <v>22</v>
      </c>
      <c r="G54" s="73">
        <f>25000+57000-31459</f>
        <v>50541</v>
      </c>
      <c r="H54" s="73">
        <v>30000</v>
      </c>
      <c r="I54" s="74">
        <v>32191</v>
      </c>
    </row>
    <row r="55" spans="1:14" ht="16.5" thickBot="1">
      <c r="A55" s="75" t="s">
        <v>36</v>
      </c>
      <c r="B55" s="76">
        <v>5</v>
      </c>
      <c r="C55" s="77">
        <v>801</v>
      </c>
      <c r="D55" s="78" t="s">
        <v>39</v>
      </c>
      <c r="E55" s="142">
        <v>853</v>
      </c>
      <c r="F55" s="79" t="s">
        <v>22</v>
      </c>
      <c r="G55" s="80">
        <v>6548</v>
      </c>
      <c r="H55" s="80">
        <v>1000</v>
      </c>
      <c r="I55" s="81">
        <v>1000</v>
      </c>
    </row>
    <row r="56" spans="1:14" s="83" customFormat="1" ht="19.5" thickBot="1">
      <c r="A56" s="165" t="s">
        <v>40</v>
      </c>
      <c r="B56" s="166"/>
      <c r="C56" s="166"/>
      <c r="D56" s="166"/>
      <c r="E56" s="166"/>
      <c r="F56" s="167"/>
      <c r="G56" s="82">
        <f>G21+G48</f>
        <v>2548422.04</v>
      </c>
      <c r="H56" s="82">
        <f>H21+H48+H57</f>
        <v>707130</v>
      </c>
      <c r="I56" s="82">
        <f>I21+I48+I57</f>
        <v>691607</v>
      </c>
      <c r="K56" s="84"/>
    </row>
    <row r="57" spans="1:14" s="83" customFormat="1">
      <c r="A57" s="131" t="s">
        <v>52</v>
      </c>
      <c r="B57" s="132"/>
      <c r="C57" s="133"/>
      <c r="D57" s="134"/>
      <c r="E57" s="132"/>
      <c r="F57" s="135"/>
      <c r="G57" s="136"/>
      <c r="H57" s="136">
        <v>15290</v>
      </c>
      <c r="I57" s="136">
        <v>29637</v>
      </c>
      <c r="K57" s="83">
        <f>SUM(K22:K56)</f>
        <v>0</v>
      </c>
    </row>
    <row r="58" spans="1:14" s="83" customFormat="1" ht="18.75">
      <c r="A58" s="85"/>
      <c r="B58" s="86"/>
      <c r="C58" s="86"/>
      <c r="D58" s="87"/>
      <c r="E58" s="86"/>
      <c r="F58" s="86"/>
      <c r="G58" s="88"/>
      <c r="H58" s="84"/>
      <c r="I58" s="84"/>
    </row>
    <row r="59" spans="1:14" s="93" customFormat="1">
      <c r="A59" s="89" t="s">
        <v>41</v>
      </c>
      <c r="B59" s="89"/>
      <c r="C59" s="89"/>
      <c r="D59" s="89"/>
      <c r="E59" s="90"/>
      <c r="F59" s="91" t="s">
        <v>42</v>
      </c>
      <c r="G59" s="91"/>
      <c r="H59" s="92"/>
      <c r="I59" s="92"/>
      <c r="J59" s="90"/>
      <c r="K59" s="90"/>
      <c r="L59" s="90"/>
    </row>
    <row r="60" spans="1:14">
      <c r="B60" s="94"/>
      <c r="D60" s="95"/>
      <c r="G60" s="2"/>
    </row>
    <row r="61" spans="1:14">
      <c r="B61" s="94"/>
      <c r="D61" s="95"/>
      <c r="G61" s="2"/>
    </row>
    <row r="62" spans="1:14">
      <c r="B62" s="168"/>
      <c r="C62" s="168"/>
      <c r="D62" s="168"/>
      <c r="E62" s="168"/>
      <c r="F62" s="16"/>
      <c r="G62" s="16"/>
    </row>
    <row r="63" spans="1:14" s="98" customFormat="1" ht="18.75">
      <c r="A63" s="96"/>
      <c r="B63" s="11"/>
      <c r="C63" s="11"/>
      <c r="D63" s="11"/>
      <c r="E63" s="11"/>
      <c r="F63" s="11"/>
      <c r="G63" s="10"/>
      <c r="H63" s="97"/>
      <c r="I63" s="97"/>
    </row>
    <row r="64" spans="1:14" s="98" customFormat="1" ht="18.75">
      <c r="A64" s="96"/>
      <c r="B64" s="11"/>
      <c r="C64" s="11"/>
      <c r="D64" s="11"/>
      <c r="E64" s="11"/>
      <c r="F64" s="11"/>
      <c r="G64" s="10"/>
      <c r="H64" s="97"/>
      <c r="I64" s="97"/>
    </row>
    <row r="65" spans="1:9" s="98" customFormat="1" ht="18.75">
      <c r="A65" s="96"/>
      <c r="B65" s="11"/>
      <c r="C65" s="11"/>
      <c r="D65" s="11"/>
      <c r="E65" s="11"/>
      <c r="F65" s="11"/>
      <c r="G65" s="10"/>
      <c r="H65" s="97"/>
      <c r="I65" s="97"/>
    </row>
    <row r="66" spans="1:9" s="101" customFormat="1">
      <c r="A66" s="99"/>
      <c r="B66" s="2"/>
      <c r="C66" s="2"/>
      <c r="D66" s="2"/>
      <c r="E66" s="2"/>
      <c r="F66" s="3"/>
      <c r="G66" s="100"/>
      <c r="H66" s="100"/>
      <c r="I66" s="100"/>
    </row>
    <row r="67" spans="1:9">
      <c r="H67" s="5"/>
      <c r="I67" s="5"/>
    </row>
    <row r="68" spans="1:9">
      <c r="H68" s="5"/>
      <c r="I68" s="5"/>
    </row>
    <row r="69" spans="1:9">
      <c r="H69" s="5"/>
      <c r="I69" s="5"/>
    </row>
    <row r="70" spans="1:9">
      <c r="H70" s="5"/>
      <c r="I70" s="5"/>
    </row>
    <row r="71" spans="1:9" ht="18.75">
      <c r="B71" s="11"/>
      <c r="C71" s="11"/>
      <c r="D71" s="102"/>
      <c r="E71" s="11"/>
      <c r="F71" s="11"/>
      <c r="G71" s="103"/>
    </row>
    <row r="72" spans="1:9" ht="18.75">
      <c r="B72" s="11"/>
      <c r="C72" s="11"/>
      <c r="D72" s="102"/>
      <c r="E72" s="11"/>
      <c r="F72" s="11"/>
      <c r="G72" s="103"/>
    </row>
    <row r="73" spans="1:9" ht="18.75">
      <c r="B73" s="11"/>
      <c r="C73" s="11"/>
      <c r="D73" s="102"/>
      <c r="E73" s="11"/>
      <c r="F73" s="11"/>
      <c r="G73" s="103"/>
    </row>
    <row r="74" spans="1:9" ht="18.75">
      <c r="B74" s="11"/>
      <c r="C74" s="11"/>
      <c r="D74" s="102"/>
      <c r="E74" s="11"/>
      <c r="F74" s="11"/>
      <c r="G74" s="103"/>
    </row>
    <row r="75" spans="1:9" ht="18.75">
      <c r="B75" s="11"/>
      <c r="C75" s="11"/>
      <c r="D75" s="102"/>
      <c r="E75" s="11"/>
      <c r="F75" s="11"/>
      <c r="G75" s="103"/>
    </row>
    <row r="76" spans="1:9" ht="18.75">
      <c r="B76" s="11"/>
      <c r="C76" s="11"/>
      <c r="D76" s="102"/>
      <c r="E76" s="11"/>
      <c r="F76" s="11"/>
      <c r="G76" s="103"/>
    </row>
    <row r="77" spans="1:9" ht="18.75">
      <c r="B77" s="11"/>
      <c r="C77" s="11"/>
      <c r="D77" s="102"/>
      <c r="E77" s="11"/>
      <c r="F77" s="11"/>
      <c r="G77" s="103"/>
    </row>
    <row r="78" spans="1:9" ht="18.75">
      <c r="B78" s="11"/>
      <c r="C78" s="11"/>
      <c r="D78" s="102"/>
      <c r="E78" s="11"/>
      <c r="F78" s="11"/>
      <c r="G78" s="103"/>
    </row>
    <row r="79" spans="1:9" ht="18.75">
      <c r="B79" s="11"/>
      <c r="C79" s="11"/>
      <c r="D79" s="102"/>
      <c r="E79" s="11"/>
      <c r="F79" s="11"/>
      <c r="G79" s="103"/>
    </row>
    <row r="80" spans="1:9" ht="18.75">
      <c r="B80" s="11"/>
      <c r="C80" s="11"/>
      <c r="D80" s="102"/>
      <c r="E80" s="11"/>
      <c r="F80" s="11"/>
      <c r="G80" s="103"/>
    </row>
    <row r="81" spans="2:7" ht="18.75">
      <c r="B81" s="11"/>
      <c r="C81" s="11"/>
      <c r="D81" s="102"/>
      <c r="E81" s="11"/>
      <c r="F81" s="11"/>
      <c r="G81" s="103"/>
    </row>
    <row r="82" spans="2:7" ht="18.75">
      <c r="B82" s="11"/>
      <c r="C82" s="11"/>
      <c r="D82" s="102"/>
      <c r="E82" s="11"/>
      <c r="F82" s="11"/>
      <c r="G82" s="103"/>
    </row>
    <row r="83" spans="2:7" ht="18.75">
      <c r="B83" s="11"/>
      <c r="C83" s="11"/>
      <c r="D83" s="102"/>
      <c r="E83" s="11"/>
      <c r="F83" s="11"/>
      <c r="G83" s="103"/>
    </row>
    <row r="84" spans="2:7" ht="18.75">
      <c r="B84" s="11"/>
      <c r="C84" s="11"/>
      <c r="D84" s="102"/>
      <c r="E84" s="11"/>
      <c r="F84" s="11"/>
      <c r="G84" s="103"/>
    </row>
    <row r="85" spans="2:7" ht="18.75">
      <c r="B85" s="11"/>
      <c r="C85" s="11"/>
      <c r="D85" s="102"/>
      <c r="E85" s="11"/>
      <c r="F85" s="11"/>
      <c r="G85" s="103"/>
    </row>
    <row r="86" spans="2:7" ht="18.75">
      <c r="B86" s="11"/>
      <c r="C86" s="11"/>
      <c r="D86" s="102"/>
      <c r="E86" s="11"/>
      <c r="F86" s="11"/>
      <c r="G86" s="103"/>
    </row>
  </sheetData>
  <mergeCells count="17">
    <mergeCell ref="A20:F20"/>
    <mergeCell ref="A21:F21"/>
    <mergeCell ref="A48:F48"/>
    <mergeCell ref="A56:F56"/>
    <mergeCell ref="B62:E62"/>
    <mergeCell ref="B12:I12"/>
    <mergeCell ref="B14:I14"/>
    <mergeCell ref="A17:A18"/>
    <mergeCell ref="B17:E17"/>
    <mergeCell ref="F17:F18"/>
    <mergeCell ref="G17:I17"/>
    <mergeCell ref="A10:I10"/>
    <mergeCell ref="E2:H2"/>
    <mergeCell ref="E3:H3"/>
    <mergeCell ref="E4:H4"/>
    <mergeCell ref="E7:I7"/>
    <mergeCell ref="A8:I8"/>
  </mergeCells>
  <pageMargins left="0.7" right="0.7" top="0.75" bottom="0.75" header="0.3" footer="0.3"/>
  <pageSetup paperSize="9" scale="45" orientation="portrait" verticalDpi="0" r:id="rId1"/>
  <rowBreaks count="1" manualBreakCount="1">
    <brk id="59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проект</vt:lpstr>
      <vt:lpstr>январь</vt:lpstr>
      <vt:lpstr>февраль</vt:lpstr>
      <vt:lpstr>март</vt:lpstr>
      <vt:lpstr>май</vt:lpstr>
      <vt:lpstr>июнь</vt:lpstr>
      <vt:lpstr>июль</vt:lpstr>
      <vt:lpstr>проект!Область_печати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home</cp:lastModifiedBy>
  <cp:lastPrinted>2022-06-24T12:13:41Z</cp:lastPrinted>
  <dcterms:created xsi:type="dcterms:W3CDTF">2021-11-05T09:46:06Z</dcterms:created>
  <dcterms:modified xsi:type="dcterms:W3CDTF">2022-08-08T13:11:16Z</dcterms:modified>
</cp:coreProperties>
</file>